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4240" windowHeight="13140" activeTab="1"/>
  </bookViews>
  <sheets>
    <sheet name="А_ф.1.1" sheetId="1" r:id="rId1"/>
    <sheet name="И_ф.2.8" sheetId="2" r:id="rId2"/>
  </sheets>
  <definedNames>
    <definedName name="Excel_BuiltIn_Print_Area_1">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  <definedName name="_xlnm.Print_Titles" localSheetId="1">И_ф.2.8!$5:$5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  <c r="D10" i="2" l="1"/>
  <c r="D26" i="2" s="1"/>
  <c r="D71" i="2" l="1"/>
  <c r="D178" i="2" l="1"/>
  <c r="D180" i="2" s="1"/>
  <c r="D169" i="2"/>
  <c r="D171" i="2" s="1"/>
  <c r="D160" i="2"/>
  <c r="D162" i="2" s="1"/>
  <c r="D151" i="2"/>
  <c r="D153" i="2" s="1"/>
  <c r="D146" i="2"/>
  <c r="D142" i="2"/>
  <c r="D144" i="2" s="1"/>
  <c r="D137" i="2" s="1"/>
  <c r="D17" i="2" l="1"/>
  <c r="D23" i="2" s="1"/>
  <c r="D14" i="2" l="1"/>
  <c r="D183" i="2" l="1"/>
  <c r="D174" i="2" l="1"/>
  <c r="D164" i="2"/>
  <c r="D155" i="2"/>
  <c r="D29" i="2" l="1"/>
  <c r="D24" i="2"/>
  <c r="D132" i="2" l="1"/>
  <c r="D95" i="2"/>
  <c r="D94" i="2"/>
  <c r="D92" i="2"/>
  <c r="D90" i="2"/>
  <c r="D88" i="2" s="1"/>
  <c r="D125" i="2" s="1"/>
  <c r="D87" i="2"/>
  <c r="D86" i="2"/>
  <c r="D85" i="2"/>
  <c r="D84" i="2"/>
  <c r="D135" i="2" l="1"/>
</calcChain>
</file>

<file path=xl/sharedStrings.xml><?xml version="1.0" encoding="utf-8"?>
<sst xmlns="http://schemas.openxmlformats.org/spreadsheetml/2006/main" count="612" uniqueCount="324">
  <si>
    <t>Форма 1.</t>
  </si>
  <si>
    <t>Информация об управляющей организации</t>
  </si>
  <si>
    <t xml:space="preserve">Форма 1.1. </t>
  </si>
  <si>
    <t>Общая информация об управляющей организации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</si>
  <si>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</si>
  <si>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</si>
  <si>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</si>
  <si>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</si>
  <si>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</si>
  <si>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</si>
  <si>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</si>
  <si>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</si>
  <si>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</si>
  <si>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</si>
  <si>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фирменное наименование юридического лица</t>
  </si>
  <si>
    <t>3.</t>
  </si>
  <si>
    <t xml:space="preserve">Сокращенное наименование </t>
  </si>
  <si>
    <t>4.</t>
  </si>
  <si>
    <t xml:space="preserve">ФИО руководителя </t>
  </si>
  <si>
    <t>имя</t>
  </si>
  <si>
    <t>5.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</si>
  <si>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</si>
  <si>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</si>
  <si>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</si>
  <si>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</si>
  <si>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(адрес юридического лица)</t>
  </si>
  <si>
    <t>8.</t>
  </si>
  <si>
    <t>Почтовый адрес</t>
  </si>
  <si>
    <t>9.</t>
  </si>
  <si>
    <t>Адрес электронной почты</t>
  </si>
  <si>
    <t>10.</t>
  </si>
  <si>
    <t>Официальный сайт в сети Интернет</t>
  </si>
  <si>
    <t>11.</t>
  </si>
  <si>
    <t>Адрес фактического местонахождения органов управления</t>
  </si>
  <si>
    <t>12.</t>
  </si>
  <si>
    <t>Контактные телефоны, факс</t>
  </si>
  <si>
    <t>факс</t>
  </si>
  <si>
    <t>нет</t>
  </si>
  <si>
    <t>13.</t>
  </si>
  <si>
    <t xml:space="preserve">Режим работы, в т. ч. часы личного приема граждан </t>
  </si>
  <si>
    <t>14.</t>
  </si>
  <si>
    <t>Сведения о работе диспетчерской службы:</t>
  </si>
  <si>
    <t>15.</t>
  </si>
  <si>
    <t>16.</t>
  </si>
  <si>
    <t>17.</t>
  </si>
  <si>
    <t>круглосуточно</t>
  </si>
  <si>
    <t>18.</t>
  </si>
  <si>
    <t>Доля участия субъекта Российской Федерации в уставном капитале организации</t>
  </si>
  <si>
    <t>%</t>
  </si>
  <si>
    <t>19.</t>
  </si>
  <si>
    <t>Доля участия муниципального образования в уставном капитале организации</t>
  </si>
  <si>
    <t>20.</t>
  </si>
  <si>
    <t xml:space="preserve">Количество домов, находящихся в управлении </t>
  </si>
  <si>
    <t>ед.</t>
  </si>
  <si>
    <t>21.</t>
  </si>
  <si>
    <t>Площадь домов, находящихся в управлении</t>
  </si>
  <si>
    <t>кв.м.</t>
  </si>
  <si>
    <t>22.</t>
  </si>
  <si>
    <t>Штатная численность (определяется по количеству заключенных трудовых договоров), в т .ч.</t>
  </si>
  <si>
    <t>чел.</t>
  </si>
  <si>
    <t>административный персонал</t>
  </si>
  <si>
    <t>инженеры</t>
  </si>
  <si>
    <t>рабочие</t>
  </si>
  <si>
    <t>23.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</si>
  <si>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</si>
  <si>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</si>
  <si>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24.</t>
  </si>
  <si>
    <t>Номер лицензии</t>
  </si>
  <si>
    <t>25.</t>
  </si>
  <si>
    <t>Дата получения лицензии</t>
  </si>
  <si>
    <t>26.</t>
  </si>
  <si>
    <t>Орган, выдавший лицензию</t>
  </si>
  <si>
    <t>Главное управление Московской области "Государственная жилищная инспекция Московской области"</t>
  </si>
  <si>
    <t>27.</t>
  </si>
  <si>
    <t>Документ лицензии</t>
  </si>
  <si>
    <t>уведомление</t>
  </si>
  <si>
    <t>28.</t>
  </si>
  <si>
    <t>Документ приложения к лицензии</t>
  </si>
  <si>
    <t>Форма 2.8.</t>
  </si>
  <si>
    <t>Отчет об исполнении управляющей организацией договора управления за 2022г.</t>
  </si>
  <si>
    <t>( адрес многоквартирного дома)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</si>
  <si>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</si>
  <si>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</si>
  <si>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</si>
  <si>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</si>
  <si>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</si>
  <si>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</si>
  <si>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</si>
  <si>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Начислено за работы (услуги) по содержанию и текущему ремонту, в том числе: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</si>
  <si>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</si>
  <si>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</si>
  <si>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</si>
  <si>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Получено денежных средств, в т. ч:</t>
  </si>
  <si>
    <t xml:space="preserve"> -  субсидий (на ремонт подъездов)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</si>
  <si>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</si>
  <si>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</si>
  <si>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</si>
  <si>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</si>
  <si>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</si>
  <si>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</si>
  <si>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21.1</t>
  </si>
  <si>
    <t>содержание управляющей организации</t>
  </si>
  <si>
    <t>услуги расчетно-кассового центра</t>
  </si>
  <si>
    <t>услуги паспортного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</si>
  <si>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</si>
  <si>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</si>
  <si>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</si>
  <si>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</si>
  <si>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</si>
  <si>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ЦО</t>
  </si>
  <si>
    <t>Гидравлическое испытание трубопроводов систем отопления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</si>
  <si>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</si>
  <si>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</si>
  <si>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</si>
  <si>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</si>
  <si>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</si>
  <si>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Окраска газовых труб</t>
  </si>
  <si>
    <t>21.4</t>
  </si>
  <si>
    <t>Работы по содержанию систем ХВС, ГВС, отопления и водоотведения</t>
  </si>
  <si>
    <t>ХВС</t>
  </si>
  <si>
    <t>Смена трубопроводов Д-80мм</t>
  </si>
  <si>
    <t>Смена шаровых кранов Д-15,20,32мм</t>
  </si>
  <si>
    <t>Смена трубопроводов Д-32мм</t>
  </si>
  <si>
    <t>Смена шаровых кранов Д-15мм</t>
  </si>
  <si>
    <t>Смена шаровых кранов Д-20мм</t>
  </si>
  <si>
    <t>Смена шаровых кранов  Д-32 мм</t>
  </si>
  <si>
    <t>Временная заделка свищей и трещин на трубопроводах установкой хомутов Д-100мм</t>
  </si>
  <si>
    <t>Проверка на прогрев отопительных приборов</t>
  </si>
  <si>
    <t>Смена трубопроводов Д-20мм</t>
  </si>
  <si>
    <t>Смена трубопроводов Д-25мм</t>
  </si>
  <si>
    <t>Смена сгонов Д-40 мм</t>
  </si>
  <si>
    <t>Смена шаровых кранов  Д-15 мм</t>
  </si>
  <si>
    <t>Смена шаровых кранов  Д-20 мм</t>
  </si>
  <si>
    <t>Временная заделка свищей и трещин на трубопроводах установкой хомутов Д-20,32,75мм</t>
  </si>
  <si>
    <t>Притирка запорной арматуры без снятия с места Д до 25мм</t>
  </si>
  <si>
    <t>Слив и наполнение водой системы отопления</t>
  </si>
  <si>
    <t>Временная заделка свищей и трещин на трубопроводах установкой хомутов Д-20мм</t>
  </si>
  <si>
    <t>Смена шаровых кранов Д-32мм</t>
  </si>
  <si>
    <t>Смена шаровых кранов Д-25мм</t>
  </si>
  <si>
    <t>Канал</t>
  </si>
  <si>
    <t>Смена трубопроводов из канализационных труб Д-100мм</t>
  </si>
  <si>
    <t>Установка хомутов Д-100мм</t>
  </si>
  <si>
    <t>Очистка ливневой канализации</t>
  </si>
  <si>
    <t>Очистка канализационной сети</t>
  </si>
  <si>
    <t>21.5</t>
  </si>
  <si>
    <t>Ревизия ВРУ</t>
  </si>
  <si>
    <t>Ремонт групповых щитков на л/клетке</t>
  </si>
  <si>
    <t>Смена ламп накаливания</t>
  </si>
  <si>
    <t>Смена светильников с лампами накаливания</t>
  </si>
  <si>
    <t>Смена плафонов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</si>
  <si>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</si>
  <si>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</si>
  <si>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</si>
  <si>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</si>
  <si>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</si>
  <si>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</si>
  <si>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мусора</t>
  </si>
  <si>
    <t>Ремонт кровли</t>
  </si>
  <si>
    <t>Ремонт козырька</t>
  </si>
  <si>
    <t>Навеска замка- техэтаж</t>
  </si>
  <si>
    <t>21.7</t>
  </si>
  <si>
    <t>Работы по содержанию подвалов</t>
  </si>
  <si>
    <t>Откачка воды из додвала</t>
  </si>
  <si>
    <t>Навеска замка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</si>
  <si>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</si>
  <si>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</si>
  <si>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</si>
  <si>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</si>
  <si>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</si>
  <si>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</si>
  <si>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21.10</t>
  </si>
  <si>
    <t>Работы по ремонту подъездов</t>
  </si>
  <si>
    <t>Смена почтовых ящиков</t>
  </si>
  <si>
    <t>Окраска металлических дверей</t>
  </si>
  <si>
    <t>Ремонт подъезда № 3</t>
  </si>
  <si>
    <t xml:space="preserve">Частичный косметический  ремонт  </t>
  </si>
  <si>
    <t>Ремонт дверных коробок</t>
  </si>
  <si>
    <t>Ремонт дверных полотен</t>
  </si>
  <si>
    <t>Смена оконных приборов: ручки</t>
  </si>
  <si>
    <t>Смена дверных приборов: пружины</t>
  </si>
  <si>
    <t>Смена дверных приборов: ручки</t>
  </si>
  <si>
    <t>Смена дверных приборов: шпингалеты</t>
  </si>
  <si>
    <t>21.11</t>
  </si>
  <si>
    <t>Организация и содержание системы диспетчерского контроля и обеспечение диспетчерской связи</t>
  </si>
  <si>
    <t>21.12</t>
  </si>
  <si>
    <t>Аварийное обслуживание</t>
  </si>
  <si>
    <t>21.13</t>
  </si>
  <si>
    <t>21.14</t>
  </si>
  <si>
    <t>Работы по содержанию и ремонту лифта (лифтов) в многоквартирном доме</t>
  </si>
  <si>
    <t>21.15</t>
  </si>
  <si>
    <t>Работы по обеспечению требований пожарной безопасности</t>
  </si>
  <si>
    <t>21.16</t>
  </si>
  <si>
    <t>Работы по содержанию и ремонту систем дымоудаления и вентиляции</t>
  </si>
  <si>
    <t>21.17</t>
  </si>
  <si>
    <t>Работы по содержанию и ремонту систем внутридомового газового оборудования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</si>
  <si>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</si>
  <si>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</si>
  <si>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</si>
  <si>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</si>
  <si>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</si>
  <si>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помещений , входящих в состав общего имущества в многоквартирном доме</t>
  </si>
  <si>
    <t>21.21</t>
  </si>
  <si>
    <t>Содержание придомовой территории</t>
  </si>
  <si>
    <t>Окраска масляными составами металлических ограждений</t>
  </si>
  <si>
    <t>Окраска бордюров</t>
  </si>
  <si>
    <t>Россыпь противогололедных материалов на тротуарах вручную</t>
  </si>
  <si>
    <t>21.22</t>
  </si>
  <si>
    <t>Годовая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</si>
  <si>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</si>
  <si>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</si>
  <si>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</si>
  <si>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</si>
  <si>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</si>
  <si>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</si>
  <si>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</si>
  <si>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</si>
  <si>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</si>
  <si>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29.</t>
  </si>
  <si>
    <t>Переходящие остатки денежных средств (на конец периода), в том числе:</t>
  </si>
  <si>
    <t>30.</t>
  </si>
  <si>
    <t>31.</t>
  </si>
  <si>
    <t>Информация о предоставленных коммунальных услугах (заполняется по каждой коммунальной услуге)</t>
  </si>
  <si>
    <t>32.</t>
  </si>
  <si>
    <t>Вид коммунальной услуги - Горячее водоснабжение на ОДН</t>
  </si>
  <si>
    <t>32.1</t>
  </si>
  <si>
    <t>Единица измерения</t>
  </si>
  <si>
    <t>куб.метр</t>
  </si>
  <si>
    <t>32.2</t>
  </si>
  <si>
    <t xml:space="preserve">Общий объем потребления </t>
  </si>
  <si>
    <t>нат.показ.</t>
  </si>
  <si>
    <t>32.3</t>
  </si>
  <si>
    <t>Начислено потребителям</t>
  </si>
  <si>
    <t>32.4</t>
  </si>
  <si>
    <t>Оплачено потребителями</t>
  </si>
  <si>
    <t>32.5</t>
  </si>
  <si>
    <t>Задолженность потребителей</t>
  </si>
  <si>
    <t>32.6</t>
  </si>
  <si>
    <t>Начислено поставщиком (поставщиками) коммунального ресурса</t>
  </si>
  <si>
    <t>32.7</t>
  </si>
  <si>
    <t>Оплачено поставщику (поставщикам) коммунального ресурса</t>
  </si>
  <si>
    <t>32.8</t>
  </si>
  <si>
    <t>Задолженность перед поставщиком (поставщиками) коммунального ресурса</t>
  </si>
  <si>
    <t>33.</t>
  </si>
  <si>
    <t>Вид коммунальной услуги - Холодное водоснабжение на ОДН</t>
  </si>
  <si>
    <t>33.1</t>
  </si>
  <si>
    <t>33.2</t>
  </si>
  <si>
    <t>33.3</t>
  </si>
  <si>
    <t>33.4</t>
  </si>
  <si>
    <t>33.5</t>
  </si>
  <si>
    <t>33.6</t>
  </si>
  <si>
    <t>33.7</t>
  </si>
  <si>
    <t>33.8</t>
  </si>
  <si>
    <t>34.</t>
  </si>
  <si>
    <t>Вид коммунальной услуги - Водоотведение на ОДН</t>
  </si>
  <si>
    <t>34.1</t>
  </si>
  <si>
    <t>34.2</t>
  </si>
  <si>
    <t>34.3</t>
  </si>
  <si>
    <t>34.4</t>
  </si>
  <si>
    <t>34.5</t>
  </si>
  <si>
    <t>34.6</t>
  </si>
  <si>
    <t>34.7</t>
  </si>
  <si>
    <t>34.8</t>
  </si>
  <si>
    <t>35.</t>
  </si>
  <si>
    <t>Вид коммунальной услуги - Электроснабжение на ОДН</t>
  </si>
  <si>
    <t>кВт</t>
  </si>
  <si>
    <t>Информация о наличии претензий по качеству предоставленных коммунальных услуг</t>
  </si>
  <si>
    <t>36.</t>
  </si>
  <si>
    <t>37.</t>
  </si>
  <si>
    <t>38.</t>
  </si>
  <si>
    <t>39.</t>
  </si>
  <si>
    <t>Информация о ведении претензионно-исковой работы в отношении потребителей должников</t>
  </si>
  <si>
    <t>40.</t>
  </si>
  <si>
    <t>Направлено претензий потребителям-должникам</t>
  </si>
  <si>
    <t>41.</t>
  </si>
  <si>
    <t>Направлено исковых заявлений</t>
  </si>
  <si>
    <t>42.</t>
  </si>
  <si>
    <t>28.03.2023г.</t>
  </si>
  <si>
    <t>Филиал "Управляющая компания" Муниципального унитарного предприятия Городского округа Балашиха "Балашихинские Коммунальные Системы"</t>
  </si>
  <si>
    <t>Филиал "УК" МУП "БКС"</t>
  </si>
  <si>
    <t xml:space="preserve">Абморшев </t>
  </si>
  <si>
    <t xml:space="preserve">Дмитрий </t>
  </si>
  <si>
    <t>Николаевич</t>
  </si>
  <si>
    <t>uk@balcomsys.ru</t>
  </si>
  <si>
    <t>https://uk.balcomsys.ru/</t>
  </si>
  <si>
    <t>8(495)521-21-21</t>
  </si>
  <si>
    <t>Пн-Чт с 8-00 до 17-00, Пт с 8-00 до 16-00, перерыв с 12-00 до 13-00; Сб-Вс выходной. Часы личного приема граждан: Вт,Чт с 9-00 до 16-00.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</si>
  <si>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</si>
  <si>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36.1</t>
  </si>
  <si>
    <t>35.1</t>
  </si>
  <si>
    <t>35.2</t>
  </si>
  <si>
    <t>35.3</t>
  </si>
  <si>
    <t>35.4</t>
  </si>
  <si>
    <t>35.5</t>
  </si>
  <si>
    <t>35.6</t>
  </si>
  <si>
    <t>35.7</t>
  </si>
  <si>
    <t>35.8</t>
  </si>
  <si>
    <t>36.2</t>
  </si>
  <si>
    <t>36.3</t>
  </si>
  <si>
    <t>36.4</t>
  </si>
  <si>
    <t>36.5</t>
  </si>
  <si>
    <t>36.6</t>
  </si>
  <si>
    <t>36.7</t>
  </si>
  <si>
    <t>36.8</t>
  </si>
  <si>
    <t>Вид коммунальной услуги - Горячее В/С подогрев на ОДН</t>
  </si>
  <si>
    <t>Гкал</t>
  </si>
  <si>
    <t>Работы по содержанию и ремонту мусоропроводов</t>
  </si>
  <si>
    <t>г.о. Балашиха, ул. Карбышева, д.8 к.6 (S=9 906,1 м2)</t>
  </si>
  <si>
    <t>8-495-525-75-25</t>
  </si>
  <si>
    <t>43.</t>
  </si>
  <si>
    <t>Получено денежных средств по результатам претензионно-исковой работы</t>
  </si>
  <si>
    <t>Работы (услуги) по управлению многоквартирным домом, в том числе услуги расчетно-кассового центра и услуги паспортного стола</t>
  </si>
  <si>
    <t>Детальный перечень выполненных работ (оказанных услуг) в рамках выбранной работы (услуги)</t>
  </si>
  <si>
    <t>Подчеканка раструбов канализационных труб</t>
  </si>
  <si>
    <t>Работы по содержанию электрооборудования</t>
  </si>
  <si>
    <t>Смена оконных приборов: завертки, задвижки</t>
  </si>
  <si>
    <t xml:space="preserve"> -        денежных средств от собственников/нанимателей помещений</t>
  </si>
  <si>
    <t xml:space="preserve"> -        целевых взносов от собственников/нанимателей помещений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</si>
  <si>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адрес электронной почты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</si>
  <si>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контактные телефоны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</si>
  <si>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режим работы</t>
    </r>
  </si>
  <si>
    <t>** информация, подлежащая раскрытию УК осуществляющими выполнение работ и (или) оказание услуг по управлению МКД на основании договора управления МКД</t>
  </si>
  <si>
    <t>отчество</t>
  </si>
  <si>
    <t>143903, Московская обл., Балашиха г, Белякова ул., дом 2</t>
  </si>
  <si>
    <t>143904, Московская обл., г Балашиха, ул. Карла Маркса, д.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</si>
</sst>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?/?"/>
    <numFmt numFmtId="165" formatCode="_(* #,##0.00_);_(* \(#,##0.00\);_(* \-??_);_(@_)"/>
  </numFmts>
  <fonts count="11" x14ac:knownFonts="1">
    <font>
      <sz val="11"/>
      <name val="Calibri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 applyNumberFormat="1" applyFont="1"/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top" wrapText="1" inden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0" fontId="4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/>
    <xf numFmtId="0" fontId="2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horizontal="right" vertical="top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wrapText="1"/>
    </xf>
    <xf numFmtId="0" fontId="9" fillId="0" borderId="1" xfId="1" applyNumberFormat="1" applyFont="1" applyFill="1" applyBorder="1" applyAlignment="1">
      <alignment horizontal="left"/>
    </xf>
    <xf numFmtId="0" fontId="9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10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Alignment="1">
      <alignment horizontal="left" vertical="top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/>
    </xf>
    <xf numFmtId="0" fontId="1" fillId="0" borderId="0" xfId="0" applyNumberFormat="1" applyFont="1" applyFill="1" applyAlignment="1">
      <alignment horizontal="center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k@balcomsy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zoomScale="110" zoomScaleNormal="110" workbookViewId="0">
      <selection activeCell="D24" sqref="D24"/>
    </sheetView>
  </sheetViews>
  <sheetFormatPr defaultColWidth="9" defaultRowHeight="12.75" x14ac:dyDescent="0.2"/>
  <cols>
    <col min="1" max="1" width="6.7109375" style="16" customWidth="1"/>
    <col min="2" max="2" width="44.28515625" style="16" customWidth="1"/>
    <col min="3" max="3" width="9.28515625" style="16" customWidth="1"/>
    <col min="4" max="4" width="32.42578125" style="16" customWidth="1"/>
    <col min="5" max="16384" width="9" style="16"/>
  </cols>
  <sheetData>
    <row r="1" spans="1:4" x14ac:dyDescent="0.2">
      <c r="A1" s="16" t="s">
        <v>0</v>
      </c>
    </row>
    <row r="2" spans="1:4" ht="15.75" x14ac:dyDescent="0.25">
      <c r="B2" s="59" t="s">
        <v>1</v>
      </c>
      <c r="C2" s="59"/>
      <c r="D2" s="59"/>
    </row>
    <row r="3" spans="1:4" x14ac:dyDescent="0.2">
      <c r="A3" s="16" t="s">
        <v>2</v>
      </c>
    </row>
    <row r="4" spans="1:4" x14ac:dyDescent="0.2">
      <c r="B4" s="16" t="s">
        <v>3</v>
      </c>
    </row>
    <row r="6" spans="1:4" ht="21.75" customHeight="1" x14ac:dyDescent="0.2">
      <c r="A6" s="19" t="s">
        <v>4</v>
      </c>
      <c r="B6" s="19" t="s">
        <v>5</v>
      </c>
      <c r="C6" s="19" t="s">
        <v>6</v>
      </c>
      <c r="D6" s="19" t="s">
        <v>7</v>
      </c>
    </row>
    <row r="7" spans="1:4" ht="27" customHeight="1" x14ac:dyDescent="0.2">
      <c r="A7" s="3" t="s">
        <v>8</v>
      </c>
      <c r="B7" s="10" t="s">
        <v>9</v>
      </c>
      <c r="C7" s="5" t="s">
        <v>10</v>
      </c>
      <c r="D7" s="15" t="s">
        <v>276</v>
      </c>
    </row>
    <row r="8" spans="1:4" ht="12.75" customHeight="1" x14ac:dyDescent="0.2">
      <c r="A8" s="56" t="s">
        <v>11</v>
      </c>
      <c r="B8" s="57"/>
      <c r="C8" s="57"/>
      <c r="D8" s="58"/>
    </row>
    <row r="9" spans="1:4" ht="60" x14ac:dyDescent="0.2">
      <c r="A9" s="3" t="s">
        <v>12</v>
      </c>
      <c r="B9" s="4" t="s">
        <v>13</v>
      </c>
      <c r="C9" s="5" t="s">
        <v>10</v>
      </c>
      <c r="D9" s="41" t="s">
        <v>277</v>
      </c>
    </row>
    <row r="10" spans="1:4" x14ac:dyDescent="0.2">
      <c r="A10" s="3"/>
      <c r="B10" s="8" t="s">
        <v>14</v>
      </c>
      <c r="C10" s="5"/>
      <c r="D10" s="5"/>
    </row>
    <row r="11" spans="1:4" ht="20.100000000000001" customHeight="1" x14ac:dyDescent="0.2">
      <c r="A11" s="3" t="s">
        <v>15</v>
      </c>
      <c r="B11" s="4" t="s">
        <v>16</v>
      </c>
      <c r="C11" s="5" t="s">
        <v>10</v>
      </c>
      <c r="D11" s="15" t="s">
        <v>278</v>
      </c>
    </row>
    <row r="12" spans="1:4" ht="17.25" customHeight="1" x14ac:dyDescent="0.2">
      <c r="A12" s="3" t="s">
        <v>17</v>
      </c>
      <c r="B12" s="4" t="s">
        <v>18</v>
      </c>
      <c r="C12" s="5" t="s">
        <v>10</v>
      </c>
      <c r="D12" s="42" t="s">
        <v>279</v>
      </c>
    </row>
    <row r="13" spans="1:4" ht="17.25" customHeight="1" x14ac:dyDescent="0.2">
      <c r="A13" s="3"/>
      <c r="B13" s="8" t="s">
        <v>19</v>
      </c>
      <c r="C13" s="5"/>
      <c r="D13" s="42" t="s">
        <v>280</v>
      </c>
    </row>
    <row r="14" spans="1:4" ht="17.25" customHeight="1" x14ac:dyDescent="0.2">
      <c r="A14" s="3"/>
      <c r="B14" s="8" t="s">
        <v>321</v>
      </c>
      <c r="C14" s="5"/>
      <c r="D14" s="42" t="s">
        <v>281</v>
      </c>
    </row>
    <row r="15" spans="1:4" ht="51" x14ac:dyDescent="0.2">
      <c r="A15" s="3" t="s">
        <v>20</v>
      </c>
      <c r="B15" s="4" t="s">
        <v>21</v>
      </c>
      <c r="C15" s="5" t="s">
        <v>10</v>
      </c>
      <c r="D15" s="43">
        <v>1165012050565</v>
      </c>
    </row>
    <row r="16" spans="1:4" ht="25.5" x14ac:dyDescent="0.2">
      <c r="A16" s="3" t="s">
        <v>22</v>
      </c>
      <c r="B16" s="4" t="s">
        <v>23</v>
      </c>
      <c r="C16" s="5" t="s">
        <v>10</v>
      </c>
      <c r="D16" s="44">
        <v>5012091227</v>
      </c>
    </row>
    <row r="17" spans="1:4" ht="25.5" x14ac:dyDescent="0.2">
      <c r="A17" s="3" t="s">
        <v>24</v>
      </c>
      <c r="B17" s="4" t="s">
        <v>25</v>
      </c>
      <c r="C17" s="5" t="s">
        <v>10</v>
      </c>
      <c r="D17" s="45" t="s">
        <v>322</v>
      </c>
    </row>
    <row r="18" spans="1:4" ht="25.5" x14ac:dyDescent="0.2">
      <c r="A18" s="3" t="s">
        <v>26</v>
      </c>
      <c r="B18" s="4" t="s">
        <v>27</v>
      </c>
      <c r="C18" s="5" t="s">
        <v>10</v>
      </c>
      <c r="D18" s="46" t="s">
        <v>323</v>
      </c>
    </row>
    <row r="19" spans="1:4" ht="27" customHeight="1" x14ac:dyDescent="0.25">
      <c r="A19" s="3" t="s">
        <v>28</v>
      </c>
      <c r="B19" s="4" t="s">
        <v>29</v>
      </c>
      <c r="C19" s="5" t="s">
        <v>10</v>
      </c>
      <c r="D19" s="47" t="s">
        <v>282</v>
      </c>
    </row>
    <row r="20" spans="1:4" ht="20.100000000000001" customHeight="1" x14ac:dyDescent="0.25">
      <c r="A20" s="3" t="s">
        <v>30</v>
      </c>
      <c r="B20" s="4" t="s">
        <v>31</v>
      </c>
      <c r="C20" s="5" t="s">
        <v>10</v>
      </c>
      <c r="D20" s="48" t="s">
        <v>283</v>
      </c>
    </row>
    <row r="21" spans="1:4" ht="25.5" x14ac:dyDescent="0.2">
      <c r="A21" s="3" t="s">
        <v>32</v>
      </c>
      <c r="B21" s="4" t="s">
        <v>33</v>
      </c>
      <c r="C21" s="5" t="s">
        <v>10</v>
      </c>
      <c r="D21" s="4" t="s">
        <v>322</v>
      </c>
    </row>
    <row r="22" spans="1:4" x14ac:dyDescent="0.2">
      <c r="A22" s="3" t="s">
        <v>34</v>
      </c>
      <c r="B22" s="4" t="s">
        <v>35</v>
      </c>
      <c r="C22" s="5" t="s">
        <v>10</v>
      </c>
      <c r="D22" s="42" t="s">
        <v>284</v>
      </c>
    </row>
    <row r="23" spans="1:4" x14ac:dyDescent="0.2">
      <c r="A23" s="3"/>
      <c r="B23" s="8" t="s">
        <v>36</v>
      </c>
      <c r="C23" s="5" t="s">
        <v>10</v>
      </c>
      <c r="D23" s="15" t="s">
        <v>37</v>
      </c>
    </row>
    <row r="24" spans="1:4" ht="54.95" customHeight="1" x14ac:dyDescent="0.2">
      <c r="A24" s="3" t="s">
        <v>38</v>
      </c>
      <c r="B24" s="4" t="s">
        <v>39</v>
      </c>
      <c r="C24" s="5" t="s">
        <v>10</v>
      </c>
      <c r="D24" s="4" t="s">
        <v>285</v>
      </c>
    </row>
    <row r="25" spans="1:4" x14ac:dyDescent="0.2">
      <c r="A25" s="3" t="s">
        <v>40</v>
      </c>
      <c r="B25" s="4" t="s">
        <v>41</v>
      </c>
      <c r="C25" s="5" t="s">
        <v>10</v>
      </c>
      <c r="D25" s="4"/>
    </row>
    <row r="26" spans="1:4" ht="20.100000000000001" customHeight="1" x14ac:dyDescent="0.2">
      <c r="A26" s="3" t="s">
        <v>42</v>
      </c>
      <c r="B26" s="49" t="s">
        <v>317</v>
      </c>
      <c r="C26" s="5" t="s">
        <v>10</v>
      </c>
      <c r="D26" s="45" t="s">
        <v>37</v>
      </c>
    </row>
    <row r="27" spans="1:4" ht="20.100000000000001" customHeight="1" x14ac:dyDescent="0.2">
      <c r="A27" s="3" t="s">
        <v>43</v>
      </c>
      <c r="B27" s="49" t="s">
        <v>318</v>
      </c>
      <c r="C27" s="5" t="s">
        <v>10</v>
      </c>
      <c r="D27" s="50" t="s">
        <v>307</v>
      </c>
    </row>
    <row r="28" spans="1:4" ht="20.100000000000001" customHeight="1" x14ac:dyDescent="0.2">
      <c r="A28" s="3" t="s">
        <v>44</v>
      </c>
      <c r="B28" s="51" t="s">
        <v>319</v>
      </c>
      <c r="C28" s="5" t="s">
        <v>10</v>
      </c>
      <c r="D28" s="15" t="s">
        <v>45</v>
      </c>
    </row>
    <row r="29" spans="1:4" ht="25.5" x14ac:dyDescent="0.2">
      <c r="A29" s="3" t="s">
        <v>46</v>
      </c>
      <c r="B29" s="4" t="s">
        <v>47</v>
      </c>
      <c r="C29" s="5" t="s">
        <v>48</v>
      </c>
      <c r="D29" s="15">
        <v>100</v>
      </c>
    </row>
    <row r="30" spans="1:4" ht="17.25" customHeight="1" x14ac:dyDescent="0.2">
      <c r="A30" s="3" t="s">
        <v>49</v>
      </c>
      <c r="B30" s="4" t="s">
        <v>50</v>
      </c>
      <c r="C30" s="5" t="s">
        <v>48</v>
      </c>
      <c r="D30" s="15">
        <v>100</v>
      </c>
    </row>
    <row r="31" spans="1:4" ht="12.75" customHeight="1" x14ac:dyDescent="0.2">
      <c r="A31" s="3" t="s">
        <v>51</v>
      </c>
      <c r="B31" s="4" t="s">
        <v>52</v>
      </c>
      <c r="C31" s="5" t="s">
        <v>53</v>
      </c>
      <c r="D31" s="15">
        <v>20</v>
      </c>
    </row>
    <row r="32" spans="1:4" x14ac:dyDescent="0.2">
      <c r="A32" s="3" t="s">
        <v>54</v>
      </c>
      <c r="B32" s="4" t="s">
        <v>55</v>
      </c>
      <c r="C32" s="5" t="s">
        <v>56</v>
      </c>
      <c r="D32" s="5"/>
    </row>
    <row r="33" spans="1:4" ht="29.25" customHeight="1" x14ac:dyDescent="0.2">
      <c r="A33" s="3" t="s">
        <v>57</v>
      </c>
      <c r="B33" s="4" t="s">
        <v>58</v>
      </c>
      <c r="C33" s="5" t="s">
        <v>59</v>
      </c>
      <c r="D33" s="5"/>
    </row>
    <row r="34" spans="1:4" x14ac:dyDescent="0.2">
      <c r="A34" s="3"/>
      <c r="B34" s="8" t="s">
        <v>60</v>
      </c>
      <c r="C34" s="5" t="s">
        <v>59</v>
      </c>
      <c r="D34" s="5"/>
    </row>
    <row r="35" spans="1:4" x14ac:dyDescent="0.2">
      <c r="A35" s="3"/>
      <c r="B35" s="8" t="s">
        <v>61</v>
      </c>
      <c r="C35" s="5" t="s">
        <v>59</v>
      </c>
      <c r="D35" s="5"/>
    </row>
    <row r="36" spans="1:4" x14ac:dyDescent="0.2">
      <c r="A36" s="3"/>
      <c r="B36" s="8" t="s">
        <v>62</v>
      </c>
      <c r="C36" s="5" t="s">
        <v>59</v>
      </c>
      <c r="D36" s="5"/>
    </row>
    <row r="37" spans="1:4" ht="25.5" x14ac:dyDescent="0.2">
      <c r="A37" s="3" t="s">
        <v>63</v>
      </c>
      <c r="B37" s="4" t="s">
        <v>64</v>
      </c>
      <c r="C37" s="52" t="s">
        <v>10</v>
      </c>
      <c r="D37" s="52"/>
    </row>
    <row r="38" spans="1:4" ht="30" customHeight="1" x14ac:dyDescent="0.2">
      <c r="A38" s="56" t="s">
        <v>65</v>
      </c>
      <c r="B38" s="57"/>
      <c r="C38" s="57"/>
      <c r="D38" s="58"/>
    </row>
    <row r="39" spans="1:4" ht="15.75" x14ac:dyDescent="0.2">
      <c r="A39" s="3" t="s">
        <v>66</v>
      </c>
      <c r="B39" s="4" t="s">
        <v>67</v>
      </c>
      <c r="C39" s="52" t="s">
        <v>10</v>
      </c>
      <c r="D39" s="15">
        <v>2099</v>
      </c>
    </row>
    <row r="40" spans="1:4" ht="15.75" x14ac:dyDescent="0.2">
      <c r="A40" s="3" t="s">
        <v>68</v>
      </c>
      <c r="B40" s="4" t="s">
        <v>69</v>
      </c>
      <c r="C40" s="52" t="s">
        <v>10</v>
      </c>
      <c r="D40" s="53">
        <v>44392</v>
      </c>
    </row>
    <row r="41" spans="1:4" ht="38.25" x14ac:dyDescent="0.2">
      <c r="A41" s="3" t="s">
        <v>70</v>
      </c>
      <c r="B41" s="4" t="s">
        <v>71</v>
      </c>
      <c r="C41" s="52" t="s">
        <v>10</v>
      </c>
      <c r="D41" s="15" t="s">
        <v>72</v>
      </c>
    </row>
    <row r="42" spans="1:4" ht="15.75" x14ac:dyDescent="0.2">
      <c r="A42" s="3" t="s">
        <v>73</v>
      </c>
      <c r="B42" s="4" t="s">
        <v>74</v>
      </c>
      <c r="C42" s="52" t="s">
        <v>10</v>
      </c>
      <c r="D42" s="15" t="s">
        <v>75</v>
      </c>
    </row>
    <row r="43" spans="1:4" ht="15.75" x14ac:dyDescent="0.2">
      <c r="A43" s="3" t="s">
        <v>76</v>
      </c>
      <c r="B43" s="4" t="s">
        <v>77</v>
      </c>
      <c r="C43" s="52" t="s">
        <v>10</v>
      </c>
      <c r="D43" s="54"/>
    </row>
    <row r="45" spans="1:4" ht="25.5" customHeight="1" x14ac:dyDescent="0.2">
      <c r="A45" s="55" t="s">
        <v>320</v>
      </c>
      <c r="B45" s="55"/>
      <c r="C45" s="55"/>
      <c r="D45" s="55"/>
    </row>
  </sheetData>
  <mergeCells count="4">
    <mergeCell ref="A45:D45"/>
    <mergeCell ref="A38:D38"/>
    <mergeCell ref="B2:D2"/>
    <mergeCell ref="A8:D8"/>
  </mergeCells>
  <hyperlinks>
    <hyperlink ref="D19" r:id="rId1"/>
  </hyperlinks>
  <pageMargins left="0.62992125984251968" right="0.23622047244094491" top="0.74803149606299213" bottom="0.74803149606299213" header="0.31496062992125984" footer="0.31496062992125984"/>
  <pageSetup paperSize="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2"/>
  <sheetViews>
    <sheetView tabSelected="1" topLeftCell="A7" zoomScale="110" zoomScaleNormal="110" workbookViewId="0">
      <selection activeCell="B29" sqref="B29"/>
    </sheetView>
  </sheetViews>
  <sheetFormatPr defaultColWidth="9" defaultRowHeight="12.75" x14ac:dyDescent="0.2"/>
  <cols>
    <col min="1" max="1" width="5.5703125" style="16" customWidth="1"/>
    <col min="2" max="2" width="58.140625" style="17" customWidth="1"/>
    <col min="3" max="3" width="11" style="16" customWidth="1"/>
    <col min="4" max="4" width="18.28515625" style="16" customWidth="1"/>
    <col min="5" max="5" width="3.140625" style="16" customWidth="1"/>
    <col min="6" max="16384" width="9" style="16"/>
  </cols>
  <sheetData>
    <row r="1" spans="1:4" x14ac:dyDescent="0.2">
      <c r="A1" s="16" t="s">
        <v>78</v>
      </c>
    </row>
    <row r="2" spans="1:4" ht="15.75" x14ac:dyDescent="0.25">
      <c r="A2" s="59" t="s">
        <v>79</v>
      </c>
      <c r="B2" s="59"/>
      <c r="C2" s="59"/>
      <c r="D2" s="59"/>
    </row>
    <row r="3" spans="1:4" ht="15.75" x14ac:dyDescent="0.25">
      <c r="A3" s="66" t="s">
        <v>306</v>
      </c>
      <c r="B3" s="66"/>
      <c r="C3" s="66"/>
      <c r="D3" s="66"/>
    </row>
    <row r="4" spans="1:4" x14ac:dyDescent="0.2">
      <c r="B4" s="18" t="s">
        <v>80</v>
      </c>
    </row>
    <row r="5" spans="1:4" ht="31.5" x14ac:dyDescent="0.25">
      <c r="A5" s="19" t="s">
        <v>4</v>
      </c>
      <c r="B5" s="19" t="s">
        <v>5</v>
      </c>
      <c r="C5" s="20" t="s">
        <v>6</v>
      </c>
      <c r="D5" s="20" t="s">
        <v>7</v>
      </c>
    </row>
    <row r="6" spans="1:4" x14ac:dyDescent="0.2">
      <c r="A6" s="3" t="s">
        <v>8</v>
      </c>
      <c r="B6" s="10" t="s">
        <v>9</v>
      </c>
      <c r="C6" s="5" t="s">
        <v>10</v>
      </c>
      <c r="D6" s="21">
        <v>45013</v>
      </c>
    </row>
    <row r="7" spans="1:4" x14ac:dyDescent="0.2">
      <c r="A7" s="3" t="s">
        <v>12</v>
      </c>
      <c r="B7" s="10" t="s">
        <v>81</v>
      </c>
      <c r="C7" s="5" t="s">
        <v>10</v>
      </c>
      <c r="D7" s="21">
        <v>44774</v>
      </c>
    </row>
    <row r="8" spans="1:4" x14ac:dyDescent="0.2">
      <c r="A8" s="3" t="s">
        <v>15</v>
      </c>
      <c r="B8" s="10" t="s">
        <v>82</v>
      </c>
      <c r="C8" s="5" t="s">
        <v>10</v>
      </c>
      <c r="D8" s="21">
        <v>44926</v>
      </c>
    </row>
    <row r="9" spans="1:4" ht="30" customHeight="1" x14ac:dyDescent="0.2">
      <c r="A9" s="56" t="s">
        <v>83</v>
      </c>
      <c r="B9" s="57"/>
      <c r="C9" s="57"/>
      <c r="D9" s="58"/>
    </row>
    <row r="10" spans="1:4" x14ac:dyDescent="0.2">
      <c r="A10" s="3" t="s">
        <v>17</v>
      </c>
      <c r="B10" s="4" t="s">
        <v>84</v>
      </c>
      <c r="C10" s="5" t="s">
        <v>85</v>
      </c>
      <c r="D10" s="22">
        <f>D12</f>
        <v>361447.80999999994</v>
      </c>
    </row>
    <row r="11" spans="1:4" x14ac:dyDescent="0.2">
      <c r="A11" s="3" t="s">
        <v>20</v>
      </c>
      <c r="B11" s="15" t="s">
        <v>86</v>
      </c>
      <c r="C11" s="5" t="s">
        <v>85</v>
      </c>
      <c r="D11" s="23">
        <v>0</v>
      </c>
    </row>
    <row r="12" spans="1:4" x14ac:dyDescent="0.2">
      <c r="A12" s="3" t="s">
        <v>22</v>
      </c>
      <c r="B12" s="15" t="s">
        <v>87</v>
      </c>
      <c r="C12" s="5" t="s">
        <v>85</v>
      </c>
      <c r="D12" s="23">
        <v>361447.80999999994</v>
      </c>
    </row>
    <row r="13" spans="1:4" ht="25.5" x14ac:dyDescent="0.2">
      <c r="A13" s="3" t="s">
        <v>24</v>
      </c>
      <c r="B13" s="4" t="s">
        <v>88</v>
      </c>
      <c r="C13" s="5" t="s">
        <v>85</v>
      </c>
      <c r="D13" s="22">
        <v>5085214.67</v>
      </c>
    </row>
    <row r="14" spans="1:4" x14ac:dyDescent="0.2">
      <c r="A14" s="3" t="s">
        <v>26</v>
      </c>
      <c r="B14" s="15" t="s">
        <v>89</v>
      </c>
      <c r="C14" s="5" t="s">
        <v>85</v>
      </c>
      <c r="D14" s="23">
        <f>D13-D15-D16</f>
        <v>4631119.0460000001</v>
      </c>
    </row>
    <row r="15" spans="1:4" x14ac:dyDescent="0.2">
      <c r="A15" s="3" t="s">
        <v>28</v>
      </c>
      <c r="B15" s="15" t="s">
        <v>90</v>
      </c>
      <c r="C15" s="5" t="s">
        <v>85</v>
      </c>
      <c r="D15" s="23">
        <v>0</v>
      </c>
    </row>
    <row r="16" spans="1:4" x14ac:dyDescent="0.2">
      <c r="A16" s="3" t="s">
        <v>30</v>
      </c>
      <c r="B16" s="15" t="s">
        <v>91</v>
      </c>
      <c r="C16" s="5" t="s">
        <v>85</v>
      </c>
      <c r="D16" s="23">
        <f>9906.1*3.82*12</f>
        <v>454095.62400000007</v>
      </c>
    </row>
    <row r="17" spans="1:4" x14ac:dyDescent="0.2">
      <c r="A17" s="3" t="s">
        <v>32</v>
      </c>
      <c r="B17" s="4" t="s">
        <v>92</v>
      </c>
      <c r="C17" s="5" t="s">
        <v>85</v>
      </c>
      <c r="D17" s="22">
        <f>D18+D19+D20+D21+D22</f>
        <v>6839375.5699999966</v>
      </c>
    </row>
    <row r="18" spans="1:4" x14ac:dyDescent="0.2">
      <c r="A18" s="3" t="s">
        <v>34</v>
      </c>
      <c r="B18" s="24" t="s">
        <v>315</v>
      </c>
      <c r="C18" s="5" t="s">
        <v>85</v>
      </c>
      <c r="D18" s="25">
        <v>4939375.5699999966</v>
      </c>
    </row>
    <row r="19" spans="1:4" x14ac:dyDescent="0.2">
      <c r="A19" s="3" t="s">
        <v>38</v>
      </c>
      <c r="B19" s="15" t="s">
        <v>316</v>
      </c>
      <c r="C19" s="5" t="s">
        <v>85</v>
      </c>
      <c r="D19" s="23">
        <v>0</v>
      </c>
    </row>
    <row r="20" spans="1:4" x14ac:dyDescent="0.2">
      <c r="A20" s="3" t="s">
        <v>40</v>
      </c>
      <c r="B20" s="24" t="s">
        <v>93</v>
      </c>
      <c r="C20" s="5" t="s">
        <v>85</v>
      </c>
      <c r="D20" s="23">
        <v>1900000</v>
      </c>
    </row>
    <row r="21" spans="1:4" x14ac:dyDescent="0.2">
      <c r="A21" s="3" t="s">
        <v>42</v>
      </c>
      <c r="B21" s="15" t="s">
        <v>94</v>
      </c>
      <c r="C21" s="5" t="s">
        <v>85</v>
      </c>
      <c r="D21" s="25">
        <v>0</v>
      </c>
    </row>
    <row r="22" spans="1:4" x14ac:dyDescent="0.2">
      <c r="A22" s="3" t="s">
        <v>43</v>
      </c>
      <c r="B22" s="15" t="s">
        <v>95</v>
      </c>
      <c r="C22" s="5" t="s">
        <v>85</v>
      </c>
      <c r="D22" s="23">
        <v>0</v>
      </c>
    </row>
    <row r="23" spans="1:4" x14ac:dyDescent="0.2">
      <c r="A23" s="3" t="s">
        <v>44</v>
      </c>
      <c r="B23" s="4" t="s">
        <v>96</v>
      </c>
      <c r="C23" s="5" t="s">
        <v>85</v>
      </c>
      <c r="D23" s="23">
        <f>D17+D11</f>
        <v>6839375.5699999966</v>
      </c>
    </row>
    <row r="24" spans="1:4" x14ac:dyDescent="0.2">
      <c r="A24" s="3" t="s">
        <v>46</v>
      </c>
      <c r="B24" s="4" t="s">
        <v>97</v>
      </c>
      <c r="C24" s="5" t="s">
        <v>85</v>
      </c>
      <c r="D24" s="22">
        <f>D26</f>
        <v>507286.91000000294</v>
      </c>
    </row>
    <row r="25" spans="1:4" x14ac:dyDescent="0.2">
      <c r="A25" s="3" t="s">
        <v>49</v>
      </c>
      <c r="B25" s="15" t="s">
        <v>86</v>
      </c>
      <c r="C25" s="5" t="s">
        <v>85</v>
      </c>
      <c r="D25" s="23">
        <v>0</v>
      </c>
    </row>
    <row r="26" spans="1:4" x14ac:dyDescent="0.2">
      <c r="A26" s="3" t="s">
        <v>51</v>
      </c>
      <c r="B26" s="15" t="s">
        <v>87</v>
      </c>
      <c r="C26" s="5" t="s">
        <v>85</v>
      </c>
      <c r="D26" s="23">
        <f>D10+D13-D18</f>
        <v>507286.91000000294</v>
      </c>
    </row>
    <row r="27" spans="1:4" ht="26.25" customHeight="1" x14ac:dyDescent="0.2">
      <c r="A27" s="56" t="s">
        <v>98</v>
      </c>
      <c r="B27" s="57"/>
      <c r="C27" s="57"/>
      <c r="D27" s="58"/>
    </row>
    <row r="28" spans="1:4" x14ac:dyDescent="0.2">
      <c r="A28" s="3" t="s">
        <v>54</v>
      </c>
      <c r="B28" s="4" t="s">
        <v>99</v>
      </c>
      <c r="C28" s="5" t="s">
        <v>10</v>
      </c>
      <c r="D28" s="5"/>
    </row>
    <row r="29" spans="1:4" ht="25.5" x14ac:dyDescent="0.2">
      <c r="A29" s="26" t="s">
        <v>100</v>
      </c>
      <c r="B29" s="15" t="s">
        <v>310</v>
      </c>
      <c r="C29" s="11" t="s">
        <v>85</v>
      </c>
      <c r="D29" s="27">
        <f>D30+D31+D32</f>
        <v>846377.18400000001</v>
      </c>
    </row>
    <row r="30" spans="1:4" ht="15" customHeight="1" x14ac:dyDescent="0.2">
      <c r="A30" s="26"/>
      <c r="B30" s="15" t="s">
        <v>101</v>
      </c>
      <c r="C30" s="11" t="s">
        <v>85</v>
      </c>
      <c r="D30" s="2">
        <v>454095.62400000007</v>
      </c>
    </row>
    <row r="31" spans="1:4" ht="15" customHeight="1" x14ac:dyDescent="0.2">
      <c r="A31" s="26"/>
      <c r="B31" s="15" t="s">
        <v>102</v>
      </c>
      <c r="C31" s="11" t="s">
        <v>85</v>
      </c>
      <c r="D31" s="2">
        <v>347109.74400000001</v>
      </c>
    </row>
    <row r="32" spans="1:4" ht="15" customHeight="1" x14ac:dyDescent="0.2">
      <c r="A32" s="26"/>
      <c r="B32" s="15" t="s">
        <v>103</v>
      </c>
      <c r="C32" s="11" t="s">
        <v>85</v>
      </c>
      <c r="D32" s="2">
        <v>45171.816000000006</v>
      </c>
    </row>
    <row r="33" spans="1:4" ht="38.25" x14ac:dyDescent="0.2">
      <c r="A33" s="26" t="s">
        <v>104</v>
      </c>
      <c r="B33" s="4" t="s">
        <v>105</v>
      </c>
      <c r="C33" s="11" t="s">
        <v>85</v>
      </c>
      <c r="D33" s="2">
        <v>534929.4</v>
      </c>
    </row>
    <row r="34" spans="1:4" ht="44.25" customHeight="1" x14ac:dyDescent="0.2">
      <c r="A34" s="26" t="s">
        <v>106</v>
      </c>
      <c r="B34" s="4" t="s">
        <v>107</v>
      </c>
      <c r="C34" s="11" t="s">
        <v>85</v>
      </c>
      <c r="D34" s="2">
        <v>819036.34800000011</v>
      </c>
    </row>
    <row r="35" spans="1:4" hidden="1" x14ac:dyDescent="0.2">
      <c r="A35" s="26" t="s">
        <v>108</v>
      </c>
      <c r="B35" s="60" t="s">
        <v>311</v>
      </c>
      <c r="C35" s="61"/>
      <c r="D35" s="62"/>
    </row>
    <row r="36" spans="1:4" hidden="1" x14ac:dyDescent="0.2">
      <c r="A36" s="26" t="s">
        <v>109</v>
      </c>
      <c r="B36" s="4" t="s">
        <v>110</v>
      </c>
      <c r="C36" s="11" t="s">
        <v>85</v>
      </c>
      <c r="D36" s="2">
        <v>0</v>
      </c>
    </row>
    <row r="37" spans="1:4" hidden="1" x14ac:dyDescent="0.2">
      <c r="A37" s="26" t="s">
        <v>109</v>
      </c>
      <c r="B37" s="4" t="s">
        <v>111</v>
      </c>
      <c r="C37" s="11" t="s">
        <v>85</v>
      </c>
      <c r="D37" s="2">
        <v>0</v>
      </c>
    </row>
    <row r="38" spans="1:4" hidden="1" x14ac:dyDescent="0.2">
      <c r="A38" s="26" t="s">
        <v>112</v>
      </c>
      <c r="B38" s="4" t="s">
        <v>113</v>
      </c>
      <c r="C38" s="11" t="s">
        <v>85</v>
      </c>
      <c r="D38" s="2">
        <v>0</v>
      </c>
    </row>
    <row r="39" spans="1:4" hidden="1" x14ac:dyDescent="0.2">
      <c r="A39" s="26" t="s">
        <v>114</v>
      </c>
      <c r="B39" s="4" t="s">
        <v>115</v>
      </c>
      <c r="C39" s="11" t="s">
        <v>85</v>
      </c>
      <c r="D39" s="2">
        <v>0</v>
      </c>
    </row>
    <row r="40" spans="1:4" hidden="1" x14ac:dyDescent="0.2">
      <c r="A40" s="26"/>
      <c r="B40" s="4" t="s">
        <v>116</v>
      </c>
      <c r="C40" s="11" t="s">
        <v>85</v>
      </c>
      <c r="D40" s="2">
        <v>0</v>
      </c>
    </row>
    <row r="41" spans="1:4" ht="24.75" customHeight="1" x14ac:dyDescent="0.2">
      <c r="A41" s="26" t="s">
        <v>117</v>
      </c>
      <c r="B41" s="4" t="s">
        <v>118</v>
      </c>
      <c r="C41" s="11" t="s">
        <v>85</v>
      </c>
      <c r="D41" s="2">
        <v>54000</v>
      </c>
    </row>
    <row r="42" spans="1:4" hidden="1" x14ac:dyDescent="0.2">
      <c r="A42" s="26"/>
      <c r="B42" s="60" t="s">
        <v>311</v>
      </c>
      <c r="C42" s="61"/>
      <c r="D42" s="62"/>
    </row>
    <row r="43" spans="1:4" hidden="1" x14ac:dyDescent="0.2">
      <c r="A43" s="63" t="s">
        <v>119</v>
      </c>
      <c r="B43" s="12" t="s">
        <v>120</v>
      </c>
      <c r="C43" s="11" t="s">
        <v>85</v>
      </c>
      <c r="D43" s="2">
        <v>0</v>
      </c>
    </row>
    <row r="44" spans="1:4" hidden="1" x14ac:dyDescent="0.2">
      <c r="A44" s="64"/>
      <c r="B44" s="4" t="s">
        <v>121</v>
      </c>
      <c r="C44" s="11" t="s">
        <v>85</v>
      </c>
      <c r="D44" s="2">
        <v>0</v>
      </c>
    </row>
    <row r="45" spans="1:4" hidden="1" x14ac:dyDescent="0.2">
      <c r="A45" s="64"/>
      <c r="B45" s="4" t="s">
        <v>122</v>
      </c>
      <c r="C45" s="11" t="s">
        <v>85</v>
      </c>
      <c r="D45" s="2">
        <v>0</v>
      </c>
    </row>
    <row r="46" spans="1:4" hidden="1" x14ac:dyDescent="0.2">
      <c r="A46" s="64"/>
      <c r="B46" s="4" t="s">
        <v>123</v>
      </c>
      <c r="C46" s="11" t="s">
        <v>85</v>
      </c>
      <c r="D46" s="2">
        <v>9449.67</v>
      </c>
    </row>
    <row r="47" spans="1:4" hidden="1" x14ac:dyDescent="0.2">
      <c r="A47" s="64"/>
      <c r="B47" s="4" t="s">
        <v>124</v>
      </c>
      <c r="C47" s="11" t="s">
        <v>85</v>
      </c>
      <c r="D47" s="2">
        <v>0</v>
      </c>
    </row>
    <row r="48" spans="1:4" hidden="1" x14ac:dyDescent="0.2">
      <c r="A48" s="64"/>
      <c r="B48" s="13" t="s">
        <v>125</v>
      </c>
      <c r="C48" s="11" t="s">
        <v>85</v>
      </c>
      <c r="D48" s="2">
        <v>0</v>
      </c>
    </row>
    <row r="49" spans="1:4" ht="25.5" hidden="1" x14ac:dyDescent="0.2">
      <c r="A49" s="65"/>
      <c r="B49" s="4" t="s">
        <v>126</v>
      </c>
      <c r="C49" s="11" t="s">
        <v>85</v>
      </c>
      <c r="D49" s="2">
        <v>0</v>
      </c>
    </row>
    <row r="50" spans="1:4" hidden="1" x14ac:dyDescent="0.2">
      <c r="A50" s="70" t="s">
        <v>109</v>
      </c>
      <c r="B50" s="13" t="s">
        <v>127</v>
      </c>
      <c r="C50" s="11" t="s">
        <v>85</v>
      </c>
      <c r="D50" s="2">
        <v>0</v>
      </c>
    </row>
    <row r="51" spans="1:4" hidden="1" x14ac:dyDescent="0.2">
      <c r="A51" s="64"/>
      <c r="B51" s="12" t="s">
        <v>128</v>
      </c>
      <c r="C51" s="11" t="s">
        <v>85</v>
      </c>
      <c r="D51" s="2">
        <v>0</v>
      </c>
    </row>
    <row r="52" spans="1:4" hidden="1" x14ac:dyDescent="0.2">
      <c r="A52" s="64"/>
      <c r="B52" s="12" t="s">
        <v>129</v>
      </c>
      <c r="C52" s="11" t="s">
        <v>85</v>
      </c>
      <c r="D52" s="2">
        <v>0</v>
      </c>
    </row>
    <row r="53" spans="1:4" hidden="1" x14ac:dyDescent="0.2">
      <c r="A53" s="64"/>
      <c r="B53" s="13" t="s">
        <v>130</v>
      </c>
      <c r="C53" s="11" t="s">
        <v>85</v>
      </c>
      <c r="D53" s="2">
        <v>0</v>
      </c>
    </row>
    <row r="54" spans="1:4" hidden="1" x14ac:dyDescent="0.2">
      <c r="A54" s="64"/>
      <c r="B54" s="13" t="s">
        <v>131</v>
      </c>
      <c r="C54" s="11" t="s">
        <v>85</v>
      </c>
      <c r="D54" s="2">
        <v>0</v>
      </c>
    </row>
    <row r="55" spans="1:4" hidden="1" x14ac:dyDescent="0.2">
      <c r="A55" s="64"/>
      <c r="B55" s="13" t="s">
        <v>132</v>
      </c>
      <c r="C55" s="11" t="s">
        <v>85</v>
      </c>
      <c r="D55" s="2">
        <v>0</v>
      </c>
    </row>
    <row r="56" spans="1:4" hidden="1" x14ac:dyDescent="0.2">
      <c r="A56" s="64"/>
      <c r="B56" s="13" t="s">
        <v>125</v>
      </c>
      <c r="C56" s="11" t="s">
        <v>85</v>
      </c>
      <c r="D56" s="2">
        <v>0</v>
      </c>
    </row>
    <row r="57" spans="1:4" ht="25.5" hidden="1" x14ac:dyDescent="0.2">
      <c r="A57" s="64"/>
      <c r="B57" s="4" t="s">
        <v>133</v>
      </c>
      <c r="C57" s="11" t="s">
        <v>85</v>
      </c>
      <c r="D57" s="2">
        <v>0</v>
      </c>
    </row>
    <row r="58" spans="1:4" hidden="1" x14ac:dyDescent="0.2">
      <c r="A58" s="64"/>
      <c r="B58" s="12" t="s">
        <v>134</v>
      </c>
      <c r="C58" s="11" t="s">
        <v>85</v>
      </c>
      <c r="D58" s="2">
        <v>0</v>
      </c>
    </row>
    <row r="59" spans="1:4" hidden="1" x14ac:dyDescent="0.2">
      <c r="A59" s="71"/>
      <c r="B59" s="12" t="s">
        <v>135</v>
      </c>
      <c r="C59" s="11" t="s">
        <v>85</v>
      </c>
      <c r="D59" s="2">
        <v>0</v>
      </c>
    </row>
    <row r="60" spans="1:4" ht="25.5" hidden="1" x14ac:dyDescent="0.2">
      <c r="A60" s="72" t="s">
        <v>114</v>
      </c>
      <c r="B60" s="4" t="s">
        <v>136</v>
      </c>
      <c r="C60" s="11" t="s">
        <v>85</v>
      </c>
      <c r="D60" s="2">
        <v>0</v>
      </c>
    </row>
    <row r="61" spans="1:4" hidden="1" x14ac:dyDescent="0.2">
      <c r="A61" s="64"/>
      <c r="B61" s="4" t="s">
        <v>137</v>
      </c>
      <c r="C61" s="11" t="s">
        <v>85</v>
      </c>
      <c r="D61" s="2">
        <v>0</v>
      </c>
    </row>
    <row r="62" spans="1:4" hidden="1" x14ac:dyDescent="0.2">
      <c r="A62" s="64"/>
      <c r="B62" s="4" t="s">
        <v>138</v>
      </c>
      <c r="C62" s="11" t="s">
        <v>85</v>
      </c>
      <c r="D62" s="2">
        <v>0</v>
      </c>
    </row>
    <row r="63" spans="1:4" hidden="1" x14ac:dyDescent="0.2">
      <c r="A63" s="64"/>
      <c r="B63" s="4" t="s">
        <v>123</v>
      </c>
      <c r="C63" s="11" t="s">
        <v>85</v>
      </c>
      <c r="D63" s="2">
        <v>0</v>
      </c>
    </row>
    <row r="64" spans="1:4" hidden="1" x14ac:dyDescent="0.2">
      <c r="A64" s="64"/>
      <c r="B64" s="4" t="s">
        <v>129</v>
      </c>
      <c r="C64" s="11" t="s">
        <v>85</v>
      </c>
      <c r="D64" s="2">
        <v>0</v>
      </c>
    </row>
    <row r="65" spans="1:4" hidden="1" x14ac:dyDescent="0.2">
      <c r="A65" s="65"/>
      <c r="B65" s="4" t="s">
        <v>128</v>
      </c>
      <c r="C65" s="11" t="s">
        <v>85</v>
      </c>
      <c r="D65" s="2">
        <v>0</v>
      </c>
    </row>
    <row r="66" spans="1:4" ht="12.75" hidden="1" customHeight="1" x14ac:dyDescent="0.2">
      <c r="A66" s="26" t="s">
        <v>139</v>
      </c>
      <c r="B66" s="4" t="s">
        <v>140</v>
      </c>
      <c r="C66" s="11" t="s">
        <v>85</v>
      </c>
      <c r="D66" s="2">
        <v>0</v>
      </c>
    </row>
    <row r="67" spans="1:4" hidden="1" x14ac:dyDescent="0.2">
      <c r="A67" s="26"/>
      <c r="B67" s="4" t="s">
        <v>312</v>
      </c>
      <c r="C67" s="11" t="s">
        <v>85</v>
      </c>
      <c r="D67" s="2">
        <v>0</v>
      </c>
    </row>
    <row r="68" spans="1:4" hidden="1" x14ac:dyDescent="0.2">
      <c r="A68" s="26"/>
      <c r="B68" s="4" t="s">
        <v>141</v>
      </c>
      <c r="C68" s="11" t="s">
        <v>85</v>
      </c>
      <c r="D68" s="2">
        <v>0</v>
      </c>
    </row>
    <row r="69" spans="1:4" hidden="1" x14ac:dyDescent="0.2">
      <c r="A69" s="26"/>
      <c r="B69" s="4" t="s">
        <v>142</v>
      </c>
      <c r="C69" s="11" t="s">
        <v>85</v>
      </c>
      <c r="D69" s="2">
        <v>0</v>
      </c>
    </row>
    <row r="70" spans="1:4" hidden="1" x14ac:dyDescent="0.2">
      <c r="A70" s="26"/>
      <c r="B70" s="4" t="s">
        <v>143</v>
      </c>
      <c r="C70" s="11" t="s">
        <v>85</v>
      </c>
      <c r="D70" s="2">
        <v>0</v>
      </c>
    </row>
    <row r="71" spans="1:4" x14ac:dyDescent="0.2">
      <c r="A71" s="26" t="s">
        <v>144</v>
      </c>
      <c r="B71" s="4" t="s">
        <v>313</v>
      </c>
      <c r="C71" s="5" t="s">
        <v>85</v>
      </c>
      <c r="D71" s="2">
        <f>22500+17000</f>
        <v>39500</v>
      </c>
    </row>
    <row r="72" spans="1:4" hidden="1" x14ac:dyDescent="0.2">
      <c r="A72" s="26"/>
      <c r="B72" s="60" t="s">
        <v>311</v>
      </c>
      <c r="C72" s="61"/>
      <c r="D72" s="62"/>
    </row>
    <row r="73" spans="1:4" hidden="1" x14ac:dyDescent="0.2">
      <c r="A73" s="26"/>
      <c r="B73" s="28" t="s">
        <v>145</v>
      </c>
      <c r="C73" s="11" t="s">
        <v>85</v>
      </c>
      <c r="D73" s="2">
        <v>21730</v>
      </c>
    </row>
    <row r="74" spans="1:4" hidden="1" x14ac:dyDescent="0.2">
      <c r="A74" s="26"/>
      <c r="B74" s="4" t="s">
        <v>146</v>
      </c>
      <c r="C74" s="11" t="s">
        <v>85</v>
      </c>
      <c r="D74" s="2">
        <v>0</v>
      </c>
    </row>
    <row r="75" spans="1:4" hidden="1" x14ac:dyDescent="0.2">
      <c r="A75" s="26"/>
      <c r="B75" s="4" t="s">
        <v>147</v>
      </c>
      <c r="C75" s="11" t="s">
        <v>85</v>
      </c>
      <c r="D75" s="2">
        <v>0</v>
      </c>
    </row>
    <row r="76" spans="1:4" hidden="1" x14ac:dyDescent="0.2">
      <c r="A76" s="26"/>
      <c r="B76" s="4" t="s">
        <v>148</v>
      </c>
      <c r="C76" s="11" t="s">
        <v>85</v>
      </c>
      <c r="D76" s="2">
        <v>0</v>
      </c>
    </row>
    <row r="77" spans="1:4" hidden="1" x14ac:dyDescent="0.2">
      <c r="A77" s="26"/>
      <c r="B77" s="4" t="s">
        <v>149</v>
      </c>
      <c r="C77" s="11" t="s">
        <v>85</v>
      </c>
      <c r="D77" s="2">
        <v>0</v>
      </c>
    </row>
    <row r="78" spans="1:4" hidden="1" x14ac:dyDescent="0.2">
      <c r="A78" s="26"/>
      <c r="B78" s="28" t="s">
        <v>150</v>
      </c>
      <c r="C78" s="11" t="s">
        <v>85</v>
      </c>
      <c r="D78" s="2">
        <v>0</v>
      </c>
    </row>
    <row r="79" spans="1:4" hidden="1" x14ac:dyDescent="0.2">
      <c r="A79" s="26"/>
      <c r="B79" s="28" t="s">
        <v>151</v>
      </c>
      <c r="C79" s="11" t="s">
        <v>85</v>
      </c>
      <c r="D79" s="2">
        <v>0</v>
      </c>
    </row>
    <row r="80" spans="1:4" hidden="1" x14ac:dyDescent="0.2">
      <c r="A80" s="26"/>
      <c r="B80" s="4" t="s">
        <v>152</v>
      </c>
      <c r="C80" s="11" t="s">
        <v>85</v>
      </c>
      <c r="D80" s="2">
        <v>0</v>
      </c>
    </row>
    <row r="81" spans="1:4" hidden="1" x14ac:dyDescent="0.2">
      <c r="A81" s="26"/>
      <c r="B81" s="4" t="s">
        <v>153</v>
      </c>
      <c r="C81" s="11" t="s">
        <v>85</v>
      </c>
      <c r="D81" s="2">
        <v>0</v>
      </c>
    </row>
    <row r="82" spans="1:4" x14ac:dyDescent="0.2">
      <c r="A82" s="26" t="s">
        <v>154</v>
      </c>
      <c r="B82" s="4" t="s">
        <v>155</v>
      </c>
      <c r="C82" s="5" t="s">
        <v>85</v>
      </c>
      <c r="D82" s="2">
        <v>0</v>
      </c>
    </row>
    <row r="83" spans="1:4" hidden="1" x14ac:dyDescent="0.2">
      <c r="A83" s="26"/>
      <c r="B83" s="60" t="s">
        <v>311</v>
      </c>
      <c r="C83" s="61"/>
      <c r="D83" s="62"/>
    </row>
    <row r="84" spans="1:4" hidden="1" x14ac:dyDescent="0.2">
      <c r="A84" s="26"/>
      <c r="B84" s="4" t="s">
        <v>156</v>
      </c>
      <c r="C84" s="11" t="s">
        <v>85</v>
      </c>
      <c r="D84" s="2">
        <f>0*1.2</f>
        <v>0</v>
      </c>
    </row>
    <row r="85" spans="1:4" hidden="1" x14ac:dyDescent="0.2">
      <c r="A85" s="26"/>
      <c r="B85" s="4" t="s">
        <v>157</v>
      </c>
      <c r="C85" s="11" t="s">
        <v>85</v>
      </c>
      <c r="D85" s="2">
        <f>0*1.2</f>
        <v>0</v>
      </c>
    </row>
    <row r="86" spans="1:4" hidden="1" x14ac:dyDescent="0.2">
      <c r="A86" s="26"/>
      <c r="B86" s="4" t="s">
        <v>158</v>
      </c>
      <c r="C86" s="11" t="s">
        <v>85</v>
      </c>
      <c r="D86" s="2">
        <f>0*1.2</f>
        <v>0</v>
      </c>
    </row>
    <row r="87" spans="1:4" hidden="1" x14ac:dyDescent="0.2">
      <c r="A87" s="26"/>
      <c r="B87" s="4" t="s">
        <v>159</v>
      </c>
      <c r="C87" s="11" t="s">
        <v>85</v>
      </c>
      <c r="D87" s="2">
        <f>0*1.2</f>
        <v>0</v>
      </c>
    </row>
    <row r="88" spans="1:4" x14ac:dyDescent="0.2">
      <c r="A88" s="26" t="s">
        <v>160</v>
      </c>
      <c r="B88" s="4" t="s">
        <v>161</v>
      </c>
      <c r="C88" s="5" t="s">
        <v>85</v>
      </c>
      <c r="D88" s="2">
        <f>SUM(D90:D91)</f>
        <v>0</v>
      </c>
    </row>
    <row r="89" spans="1:4" hidden="1" x14ac:dyDescent="0.2">
      <c r="A89" s="26"/>
      <c r="B89" s="60" t="s">
        <v>311</v>
      </c>
      <c r="C89" s="61"/>
      <c r="D89" s="62"/>
    </row>
    <row r="90" spans="1:4" hidden="1" x14ac:dyDescent="0.2">
      <c r="A90" s="26"/>
      <c r="B90" s="4" t="s">
        <v>162</v>
      </c>
      <c r="C90" s="11" t="s">
        <v>85</v>
      </c>
      <c r="D90" s="2">
        <f>0*1.2</f>
        <v>0</v>
      </c>
    </row>
    <row r="91" spans="1:4" hidden="1" x14ac:dyDescent="0.2">
      <c r="A91" s="26"/>
      <c r="B91" s="4" t="s">
        <v>163</v>
      </c>
      <c r="C91" s="11" t="s">
        <v>85</v>
      </c>
      <c r="D91" s="2">
        <v>0</v>
      </c>
    </row>
    <row r="92" spans="1:4" x14ac:dyDescent="0.2">
      <c r="A92" s="26" t="s">
        <v>164</v>
      </c>
      <c r="B92" s="4" t="s">
        <v>165</v>
      </c>
      <c r="C92" s="11" t="s">
        <v>85</v>
      </c>
      <c r="D92" s="2">
        <f>SUM(D94)</f>
        <v>0</v>
      </c>
    </row>
    <row r="93" spans="1:4" hidden="1" x14ac:dyDescent="0.2">
      <c r="A93" s="26"/>
      <c r="B93" s="60" t="s">
        <v>311</v>
      </c>
      <c r="C93" s="61"/>
      <c r="D93" s="62"/>
    </row>
    <row r="94" spans="1:4" hidden="1" x14ac:dyDescent="0.2">
      <c r="A94" s="26"/>
      <c r="B94" s="13" t="s">
        <v>166</v>
      </c>
      <c r="C94" s="11" t="s">
        <v>85</v>
      </c>
      <c r="D94" s="2">
        <f>0*1.2</f>
        <v>0</v>
      </c>
    </row>
    <row r="95" spans="1:4" ht="15" customHeight="1" x14ac:dyDescent="0.2">
      <c r="A95" s="26" t="s">
        <v>167</v>
      </c>
      <c r="B95" s="4" t="s">
        <v>168</v>
      </c>
      <c r="C95" s="5" t="s">
        <v>85</v>
      </c>
      <c r="D95" s="2">
        <f>D96</f>
        <v>0</v>
      </c>
    </row>
    <row r="96" spans="1:4" ht="15" hidden="1" customHeight="1" x14ac:dyDescent="0.2">
      <c r="A96" s="26"/>
      <c r="B96" s="4" t="s">
        <v>169</v>
      </c>
      <c r="C96" s="11" t="s">
        <v>85</v>
      </c>
      <c r="D96" s="2">
        <v>0</v>
      </c>
    </row>
    <row r="97" spans="1:4" x14ac:dyDescent="0.2">
      <c r="A97" s="26" t="s">
        <v>170</v>
      </c>
      <c r="B97" s="4" t="s">
        <v>171</v>
      </c>
      <c r="C97" s="5" t="s">
        <v>85</v>
      </c>
      <c r="D97" s="2">
        <v>3316213.5</v>
      </c>
    </row>
    <row r="98" spans="1:4" hidden="1" x14ac:dyDescent="0.2">
      <c r="A98" s="26"/>
      <c r="B98" s="60" t="s">
        <v>311</v>
      </c>
      <c r="C98" s="61"/>
      <c r="D98" s="62"/>
    </row>
    <row r="99" spans="1:4" hidden="1" x14ac:dyDescent="0.2">
      <c r="A99" s="26"/>
      <c r="B99" s="13" t="s">
        <v>172</v>
      </c>
      <c r="C99" s="11" t="s">
        <v>85</v>
      </c>
      <c r="D99" s="29">
        <v>0</v>
      </c>
    </row>
    <row r="100" spans="1:4" hidden="1" x14ac:dyDescent="0.2">
      <c r="A100" s="26"/>
      <c r="B100" s="13" t="s">
        <v>173</v>
      </c>
      <c r="C100" s="11" t="s">
        <v>85</v>
      </c>
      <c r="D100" s="29">
        <v>0</v>
      </c>
    </row>
    <row r="101" spans="1:4" hidden="1" x14ac:dyDescent="0.2">
      <c r="A101" s="26"/>
      <c r="B101" s="13" t="s">
        <v>174</v>
      </c>
      <c r="C101" s="11" t="s">
        <v>85</v>
      </c>
      <c r="D101" s="29">
        <v>0</v>
      </c>
    </row>
    <row r="102" spans="1:4" ht="15" hidden="1" customHeight="1" x14ac:dyDescent="0.2">
      <c r="A102" s="26"/>
      <c r="B102" s="13" t="s">
        <v>175</v>
      </c>
      <c r="C102" s="30" t="s">
        <v>85</v>
      </c>
      <c r="D102" s="29">
        <v>0</v>
      </c>
    </row>
    <row r="103" spans="1:4" hidden="1" x14ac:dyDescent="0.2">
      <c r="A103" s="26"/>
      <c r="B103" s="13" t="s">
        <v>176</v>
      </c>
      <c r="C103" s="11" t="s">
        <v>85</v>
      </c>
      <c r="D103" s="29">
        <v>0</v>
      </c>
    </row>
    <row r="104" spans="1:4" hidden="1" x14ac:dyDescent="0.2">
      <c r="A104" s="26"/>
      <c r="B104" s="13" t="s">
        <v>177</v>
      </c>
      <c r="C104" s="11" t="s">
        <v>85</v>
      </c>
      <c r="D104" s="29">
        <v>0</v>
      </c>
    </row>
    <row r="105" spans="1:4" hidden="1" x14ac:dyDescent="0.2">
      <c r="A105" s="26"/>
      <c r="B105" s="13" t="s">
        <v>178</v>
      </c>
      <c r="C105" s="11" t="s">
        <v>85</v>
      </c>
      <c r="D105" s="29">
        <v>0</v>
      </c>
    </row>
    <row r="106" spans="1:4" hidden="1" x14ac:dyDescent="0.2">
      <c r="A106" s="26"/>
      <c r="B106" s="13" t="s">
        <v>314</v>
      </c>
      <c r="C106" s="11" t="s">
        <v>85</v>
      </c>
      <c r="D106" s="29">
        <v>0</v>
      </c>
    </row>
    <row r="107" spans="1:4" hidden="1" x14ac:dyDescent="0.2">
      <c r="A107" s="26"/>
      <c r="B107" s="13" t="s">
        <v>179</v>
      </c>
      <c r="C107" s="11" t="s">
        <v>85</v>
      </c>
      <c r="D107" s="29">
        <v>0</v>
      </c>
    </row>
    <row r="108" spans="1:4" hidden="1" x14ac:dyDescent="0.2">
      <c r="A108" s="26"/>
      <c r="B108" s="13" t="s">
        <v>180</v>
      </c>
      <c r="C108" s="11" t="s">
        <v>85</v>
      </c>
      <c r="D108" s="29">
        <v>0</v>
      </c>
    </row>
    <row r="109" spans="1:4" hidden="1" x14ac:dyDescent="0.2">
      <c r="A109" s="26"/>
      <c r="B109" s="13" t="s">
        <v>181</v>
      </c>
      <c r="C109" s="11" t="s">
        <v>85</v>
      </c>
      <c r="D109" s="29">
        <v>0</v>
      </c>
    </row>
    <row r="110" spans="1:4" ht="25.5" x14ac:dyDescent="0.2">
      <c r="A110" s="26" t="s">
        <v>182</v>
      </c>
      <c r="B110" s="4" t="s">
        <v>183</v>
      </c>
      <c r="C110" s="5" t="s">
        <v>85</v>
      </c>
      <c r="D110" s="1">
        <v>122439.39600000001</v>
      </c>
    </row>
    <row r="111" spans="1:4" x14ac:dyDescent="0.2">
      <c r="A111" s="26" t="s">
        <v>184</v>
      </c>
      <c r="B111" s="4" t="s">
        <v>185</v>
      </c>
      <c r="C111" s="5" t="s">
        <v>85</v>
      </c>
      <c r="D111" s="1">
        <v>420000</v>
      </c>
    </row>
    <row r="112" spans="1:4" x14ac:dyDescent="0.2">
      <c r="A112" s="26" t="s">
        <v>186</v>
      </c>
      <c r="B112" s="4" t="s">
        <v>305</v>
      </c>
      <c r="C112" s="5" t="s">
        <v>85</v>
      </c>
      <c r="D112" s="1">
        <v>0</v>
      </c>
    </row>
    <row r="113" spans="1:4" ht="25.5" x14ac:dyDescent="0.2">
      <c r="A113" s="26" t="s">
        <v>187</v>
      </c>
      <c r="B113" s="4" t="s">
        <v>188</v>
      </c>
      <c r="C113" s="5" t="s">
        <v>85</v>
      </c>
      <c r="D113" s="1">
        <v>783148.96</v>
      </c>
    </row>
    <row r="114" spans="1:4" x14ac:dyDescent="0.2">
      <c r="A114" s="26" t="s">
        <v>189</v>
      </c>
      <c r="B114" s="4" t="s">
        <v>190</v>
      </c>
      <c r="C114" s="5" t="s">
        <v>85</v>
      </c>
      <c r="D114" s="1">
        <v>73701.384000000005</v>
      </c>
    </row>
    <row r="115" spans="1:4" ht="25.5" x14ac:dyDescent="0.2">
      <c r="A115" s="26" t="s">
        <v>191</v>
      </c>
      <c r="B115" s="4" t="s">
        <v>192</v>
      </c>
      <c r="C115" s="5" t="s">
        <v>85</v>
      </c>
      <c r="D115" s="1">
        <v>42794.351999999999</v>
      </c>
    </row>
    <row r="116" spans="1:4" ht="25.5" x14ac:dyDescent="0.2">
      <c r="A116" s="26" t="s">
        <v>193</v>
      </c>
      <c r="B116" s="4" t="s">
        <v>194</v>
      </c>
      <c r="C116" s="5" t="s">
        <v>85</v>
      </c>
      <c r="D116" s="1">
        <v>0</v>
      </c>
    </row>
    <row r="117" spans="1:4" x14ac:dyDescent="0.2">
      <c r="A117" s="26" t="s">
        <v>195</v>
      </c>
      <c r="B117" s="4" t="s">
        <v>196</v>
      </c>
      <c r="C117" s="5" t="s">
        <v>85</v>
      </c>
      <c r="D117" s="1">
        <v>0</v>
      </c>
    </row>
    <row r="118" spans="1:4" ht="25.5" x14ac:dyDescent="0.2">
      <c r="A118" s="26" t="s">
        <v>197</v>
      </c>
      <c r="B118" s="4" t="s">
        <v>198</v>
      </c>
      <c r="C118" s="5" t="s">
        <v>85</v>
      </c>
      <c r="D118" s="1">
        <v>26408</v>
      </c>
    </row>
    <row r="119" spans="1:4" ht="25.5" x14ac:dyDescent="0.2">
      <c r="A119" s="26" t="s">
        <v>199</v>
      </c>
      <c r="B119" s="4" t="s">
        <v>200</v>
      </c>
      <c r="C119" s="5" t="s">
        <v>85</v>
      </c>
      <c r="D119" s="1">
        <v>480247.728</v>
      </c>
    </row>
    <row r="120" spans="1:4" ht="38.25" x14ac:dyDescent="0.2">
      <c r="A120" s="26" t="s">
        <v>201</v>
      </c>
      <c r="B120" s="4" t="s">
        <v>286</v>
      </c>
      <c r="C120" s="5" t="s">
        <v>85</v>
      </c>
      <c r="D120" s="1">
        <v>829734.9360000001</v>
      </c>
    </row>
    <row r="121" spans="1:4" ht="15" hidden="1" customHeight="1" x14ac:dyDescent="0.2">
      <c r="A121" s="26"/>
      <c r="B121" s="4" t="s">
        <v>202</v>
      </c>
      <c r="C121" s="5" t="s">
        <v>85</v>
      </c>
      <c r="D121" s="1">
        <v>424984.15</v>
      </c>
    </row>
    <row r="122" spans="1:4" ht="15" hidden="1" customHeight="1" x14ac:dyDescent="0.2">
      <c r="A122" s="26"/>
      <c r="B122" s="4" t="s">
        <v>203</v>
      </c>
      <c r="C122" s="5" t="s">
        <v>85</v>
      </c>
      <c r="D122" s="1">
        <v>0</v>
      </c>
    </row>
    <row r="123" spans="1:4" ht="15" hidden="1" customHeight="1" x14ac:dyDescent="0.2">
      <c r="A123" s="26"/>
      <c r="B123" s="4" t="s">
        <v>204</v>
      </c>
      <c r="C123" s="5" t="s">
        <v>85</v>
      </c>
      <c r="D123" s="1">
        <v>0</v>
      </c>
    </row>
    <row r="124" spans="1:4" ht="15" hidden="1" customHeight="1" x14ac:dyDescent="0.2">
      <c r="A124" s="26"/>
      <c r="B124" s="4" t="s">
        <v>205</v>
      </c>
      <c r="C124" s="5" t="s">
        <v>85</v>
      </c>
      <c r="D124" s="1">
        <v>35000</v>
      </c>
    </row>
    <row r="125" spans="1:4" ht="14.25" x14ac:dyDescent="0.2">
      <c r="A125" s="31" t="s">
        <v>206</v>
      </c>
      <c r="B125" s="32" t="s">
        <v>207</v>
      </c>
      <c r="C125" s="33" t="s">
        <v>85</v>
      </c>
      <c r="D125" s="14">
        <f>D29++D33+D34+D41+D71+D82+D88+D92+D95+D97+D110+D111+D112+D113+D114+D115+D116+D117+D118+D119+D120</f>
        <v>8388531.1879999992</v>
      </c>
    </row>
    <row r="126" spans="1:4" x14ac:dyDescent="0.2">
      <c r="A126" s="56" t="s">
        <v>208</v>
      </c>
      <c r="B126" s="57"/>
      <c r="C126" s="57"/>
      <c r="D126" s="58"/>
    </row>
    <row r="127" spans="1:4" ht="14.25" customHeight="1" x14ac:dyDescent="0.2">
      <c r="A127" s="3" t="s">
        <v>57</v>
      </c>
      <c r="B127" s="4" t="s">
        <v>209</v>
      </c>
      <c r="C127" s="5" t="s">
        <v>53</v>
      </c>
      <c r="D127" s="5"/>
    </row>
    <row r="128" spans="1:4" ht="12.75" customHeight="1" x14ac:dyDescent="0.2">
      <c r="A128" s="3" t="s">
        <v>63</v>
      </c>
      <c r="B128" s="4" t="s">
        <v>210</v>
      </c>
      <c r="C128" s="5" t="s">
        <v>53</v>
      </c>
      <c r="D128" s="5"/>
    </row>
    <row r="129" spans="1:4" x14ac:dyDescent="0.2">
      <c r="A129" s="3" t="s">
        <v>66</v>
      </c>
      <c r="B129" s="4" t="s">
        <v>211</v>
      </c>
      <c r="C129" s="5" t="s">
        <v>53</v>
      </c>
      <c r="D129" s="5"/>
    </row>
    <row r="130" spans="1:4" x14ac:dyDescent="0.2">
      <c r="A130" s="3" t="s">
        <v>68</v>
      </c>
      <c r="B130" s="4" t="s">
        <v>212</v>
      </c>
      <c r="C130" s="5" t="s">
        <v>85</v>
      </c>
      <c r="D130" s="6"/>
    </row>
    <row r="131" spans="1:4" x14ac:dyDescent="0.2">
      <c r="A131" s="56" t="s">
        <v>213</v>
      </c>
      <c r="B131" s="57"/>
      <c r="C131" s="57"/>
      <c r="D131" s="58"/>
    </row>
    <row r="132" spans="1:4" ht="25.5" x14ac:dyDescent="0.2">
      <c r="A132" s="3" t="s">
        <v>70</v>
      </c>
      <c r="B132" s="4" t="s">
        <v>214</v>
      </c>
      <c r="C132" s="5" t="s">
        <v>85</v>
      </c>
      <c r="D132" s="7">
        <f>D134</f>
        <v>0</v>
      </c>
    </row>
    <row r="133" spans="1:4" x14ac:dyDescent="0.2">
      <c r="A133" s="3" t="s">
        <v>73</v>
      </c>
      <c r="B133" s="15" t="s">
        <v>215</v>
      </c>
      <c r="C133" s="5" t="s">
        <v>85</v>
      </c>
      <c r="D133" s="8"/>
    </row>
    <row r="134" spans="1:4" x14ac:dyDescent="0.2">
      <c r="A134" s="3" t="s">
        <v>76</v>
      </c>
      <c r="B134" s="15" t="s">
        <v>216</v>
      </c>
      <c r="C134" s="5" t="s">
        <v>85</v>
      </c>
      <c r="D134" s="9">
        <v>0</v>
      </c>
    </row>
    <row r="135" spans="1:4" ht="25.5" x14ac:dyDescent="0.2">
      <c r="A135" s="3" t="s">
        <v>217</v>
      </c>
      <c r="B135" s="4" t="s">
        <v>218</v>
      </c>
      <c r="C135" s="5" t="s">
        <v>85</v>
      </c>
      <c r="D135" s="34">
        <f>D137</f>
        <v>44067.109999999957</v>
      </c>
    </row>
    <row r="136" spans="1:4" x14ac:dyDescent="0.2">
      <c r="A136" s="3" t="s">
        <v>219</v>
      </c>
      <c r="B136" s="15" t="s">
        <v>215</v>
      </c>
      <c r="C136" s="5" t="s">
        <v>85</v>
      </c>
      <c r="D136" s="5"/>
    </row>
    <row r="137" spans="1:4" x14ac:dyDescent="0.2">
      <c r="A137" s="3" t="s">
        <v>220</v>
      </c>
      <c r="B137" s="15" t="s">
        <v>216</v>
      </c>
      <c r="C137" s="5" t="s">
        <v>85</v>
      </c>
      <c r="D137" s="6">
        <f>D144+D153+D162+D171+D180</f>
        <v>44067.109999999957</v>
      </c>
    </row>
    <row r="138" spans="1:4" x14ac:dyDescent="0.2">
      <c r="A138" s="56" t="s">
        <v>221</v>
      </c>
      <c r="B138" s="57"/>
      <c r="C138" s="57"/>
      <c r="D138" s="58"/>
    </row>
    <row r="139" spans="1:4" ht="22.5" customHeight="1" x14ac:dyDescent="0.2">
      <c r="A139" s="3" t="s">
        <v>222</v>
      </c>
      <c r="B139" s="10" t="s">
        <v>223</v>
      </c>
      <c r="C139" s="5" t="s">
        <v>10</v>
      </c>
      <c r="D139" s="5"/>
    </row>
    <row r="140" spans="1:4" x14ac:dyDescent="0.2">
      <c r="A140" s="3" t="s">
        <v>224</v>
      </c>
      <c r="B140" s="4" t="s">
        <v>225</v>
      </c>
      <c r="C140" s="5" t="s">
        <v>10</v>
      </c>
      <c r="D140" s="35" t="s">
        <v>226</v>
      </c>
    </row>
    <row r="141" spans="1:4" x14ac:dyDescent="0.2">
      <c r="A141" s="3" t="s">
        <v>227</v>
      </c>
      <c r="B141" s="4" t="s">
        <v>228</v>
      </c>
      <c r="C141" s="5" t="s">
        <v>229</v>
      </c>
      <c r="D141" s="36">
        <v>0</v>
      </c>
    </row>
    <row r="142" spans="1:4" x14ac:dyDescent="0.2">
      <c r="A142" s="3" t="s">
        <v>230</v>
      </c>
      <c r="B142" s="4" t="s">
        <v>231</v>
      </c>
      <c r="C142" s="5" t="s">
        <v>85</v>
      </c>
      <c r="D142" s="6">
        <f>6945.57+507.4</f>
        <v>7452.9699999999993</v>
      </c>
    </row>
    <row r="143" spans="1:4" x14ac:dyDescent="0.2">
      <c r="A143" s="3" t="s">
        <v>232</v>
      </c>
      <c r="B143" s="4" t="s">
        <v>233</v>
      </c>
      <c r="C143" s="5" t="s">
        <v>85</v>
      </c>
      <c r="D143" s="6">
        <v>6680.4299999999994</v>
      </c>
    </row>
    <row r="144" spans="1:4" x14ac:dyDescent="0.2">
      <c r="A144" s="3" t="s">
        <v>234</v>
      </c>
      <c r="B144" s="4" t="s">
        <v>235</v>
      </c>
      <c r="C144" s="5" t="s">
        <v>85</v>
      </c>
      <c r="D144" s="6">
        <f>D142-D143</f>
        <v>772.54</v>
      </c>
    </row>
    <row r="145" spans="1:4" ht="15" customHeight="1" x14ac:dyDescent="0.2">
      <c r="A145" s="3" t="s">
        <v>236</v>
      </c>
      <c r="B145" s="4" t="s">
        <v>237</v>
      </c>
      <c r="C145" s="5" t="s">
        <v>85</v>
      </c>
      <c r="D145" s="6">
        <v>8632.2999999999993</v>
      </c>
    </row>
    <row r="146" spans="1:4" x14ac:dyDescent="0.2">
      <c r="A146" s="3" t="s">
        <v>238</v>
      </c>
      <c r="B146" s="4" t="s">
        <v>239</v>
      </c>
      <c r="C146" s="5" t="s">
        <v>85</v>
      </c>
      <c r="D146" s="6">
        <f>D145</f>
        <v>8632.2999999999993</v>
      </c>
    </row>
    <row r="147" spans="1:4" ht="25.5" x14ac:dyDescent="0.2">
      <c r="A147" s="3" t="s">
        <v>240</v>
      </c>
      <c r="B147" s="4" t="s">
        <v>241</v>
      </c>
      <c r="C147" s="5" t="s">
        <v>85</v>
      </c>
      <c r="D147" s="6">
        <v>0</v>
      </c>
    </row>
    <row r="148" spans="1:4" x14ac:dyDescent="0.2">
      <c r="A148" s="3" t="s">
        <v>242</v>
      </c>
      <c r="B148" s="10" t="s">
        <v>243</v>
      </c>
      <c r="C148" s="5" t="s">
        <v>10</v>
      </c>
      <c r="D148" s="5"/>
    </row>
    <row r="149" spans="1:4" x14ac:dyDescent="0.2">
      <c r="A149" s="3" t="s">
        <v>244</v>
      </c>
      <c r="B149" s="4" t="s">
        <v>225</v>
      </c>
      <c r="C149" s="5" t="s">
        <v>10</v>
      </c>
      <c r="D149" s="35" t="s">
        <v>226</v>
      </c>
    </row>
    <row r="150" spans="1:4" x14ac:dyDescent="0.2">
      <c r="A150" s="3" t="s">
        <v>245</v>
      </c>
      <c r="B150" s="4" t="s">
        <v>228</v>
      </c>
      <c r="C150" s="5" t="s">
        <v>229</v>
      </c>
      <c r="D150" s="36">
        <v>0</v>
      </c>
    </row>
    <row r="151" spans="1:4" x14ac:dyDescent="0.2">
      <c r="A151" s="3" t="s">
        <v>246</v>
      </c>
      <c r="B151" s="4" t="s">
        <v>231</v>
      </c>
      <c r="C151" s="5" t="s">
        <v>85</v>
      </c>
      <c r="D151" s="6">
        <f>6945.57+507.4</f>
        <v>7452.9699999999993</v>
      </c>
    </row>
    <row r="152" spans="1:4" x14ac:dyDescent="0.2">
      <c r="A152" s="3" t="s">
        <v>247</v>
      </c>
      <c r="B152" s="4" t="s">
        <v>233</v>
      </c>
      <c r="C152" s="5" t="s">
        <v>85</v>
      </c>
      <c r="D152" s="6">
        <v>6694.0499999999993</v>
      </c>
    </row>
    <row r="153" spans="1:4" x14ac:dyDescent="0.2">
      <c r="A153" s="3" t="s">
        <v>248</v>
      </c>
      <c r="B153" s="4" t="s">
        <v>235</v>
      </c>
      <c r="C153" s="5" t="s">
        <v>85</v>
      </c>
      <c r="D153" s="6">
        <f>D151-D152</f>
        <v>758.92000000000007</v>
      </c>
    </row>
    <row r="154" spans="1:4" ht="13.5" customHeight="1" x14ac:dyDescent="0.2">
      <c r="A154" s="3" t="s">
        <v>249</v>
      </c>
      <c r="B154" s="4" t="s">
        <v>237</v>
      </c>
      <c r="C154" s="5" t="s">
        <v>85</v>
      </c>
      <c r="D154" s="6">
        <v>8632.2999999999993</v>
      </c>
    </row>
    <row r="155" spans="1:4" ht="14.1" customHeight="1" x14ac:dyDescent="0.2">
      <c r="A155" s="3" t="s">
        <v>250</v>
      </c>
      <c r="B155" s="4" t="s">
        <v>239</v>
      </c>
      <c r="C155" s="5" t="s">
        <v>85</v>
      </c>
      <c r="D155" s="6">
        <f>D154</f>
        <v>8632.2999999999993</v>
      </c>
    </row>
    <row r="156" spans="1:4" ht="25.5" x14ac:dyDescent="0.2">
      <c r="A156" s="3" t="s">
        <v>251</v>
      </c>
      <c r="B156" s="4" t="s">
        <v>241</v>
      </c>
      <c r="C156" s="5" t="s">
        <v>85</v>
      </c>
      <c r="D156" s="6">
        <v>0</v>
      </c>
    </row>
    <row r="157" spans="1:4" x14ac:dyDescent="0.2">
      <c r="A157" s="3" t="s">
        <v>252</v>
      </c>
      <c r="B157" s="10" t="s">
        <v>253</v>
      </c>
      <c r="C157" s="5" t="s">
        <v>10</v>
      </c>
      <c r="D157" s="35"/>
    </row>
    <row r="158" spans="1:4" x14ac:dyDescent="0.2">
      <c r="A158" s="3" t="s">
        <v>254</v>
      </c>
      <c r="B158" s="4" t="s">
        <v>225</v>
      </c>
      <c r="C158" s="5" t="s">
        <v>10</v>
      </c>
      <c r="D158" s="35" t="s">
        <v>226</v>
      </c>
    </row>
    <row r="159" spans="1:4" x14ac:dyDescent="0.2">
      <c r="A159" s="3" t="s">
        <v>255</v>
      </c>
      <c r="B159" s="4" t="s">
        <v>228</v>
      </c>
      <c r="C159" s="5" t="s">
        <v>229</v>
      </c>
      <c r="D159" s="36">
        <v>0</v>
      </c>
    </row>
    <row r="160" spans="1:4" x14ac:dyDescent="0.2">
      <c r="A160" s="3" t="s">
        <v>256</v>
      </c>
      <c r="B160" s="4" t="s">
        <v>231</v>
      </c>
      <c r="C160" s="5" t="s">
        <v>85</v>
      </c>
      <c r="D160" s="6">
        <f>12139.22+883.74</f>
        <v>13022.96</v>
      </c>
    </row>
    <row r="161" spans="1:4" x14ac:dyDescent="0.2">
      <c r="A161" s="3" t="s">
        <v>257</v>
      </c>
      <c r="B161" s="4" t="s">
        <v>233</v>
      </c>
      <c r="C161" s="5" t="s">
        <v>85</v>
      </c>
      <c r="D161" s="6">
        <v>11668.649999999996</v>
      </c>
    </row>
    <row r="162" spans="1:4" x14ac:dyDescent="0.2">
      <c r="A162" s="3" t="s">
        <v>258</v>
      </c>
      <c r="B162" s="4" t="s">
        <v>235</v>
      </c>
      <c r="C162" s="5" t="s">
        <v>85</v>
      </c>
      <c r="D162" s="6">
        <f>D160-D161</f>
        <v>1354.3100000000031</v>
      </c>
    </row>
    <row r="163" spans="1:4" ht="14.1" customHeight="1" x14ac:dyDescent="0.2">
      <c r="A163" s="3" t="s">
        <v>259</v>
      </c>
      <c r="B163" s="4" t="s">
        <v>237</v>
      </c>
      <c r="C163" s="5" t="s">
        <v>85</v>
      </c>
      <c r="D163" s="6">
        <v>27824.17</v>
      </c>
    </row>
    <row r="164" spans="1:4" x14ac:dyDescent="0.2">
      <c r="A164" s="3" t="s">
        <v>260</v>
      </c>
      <c r="B164" s="4" t="s">
        <v>239</v>
      </c>
      <c r="C164" s="5" t="s">
        <v>85</v>
      </c>
      <c r="D164" s="6">
        <f>D163</f>
        <v>27824.17</v>
      </c>
    </row>
    <row r="165" spans="1:4" ht="25.5" x14ac:dyDescent="0.2">
      <c r="A165" s="3" t="s">
        <v>261</v>
      </c>
      <c r="B165" s="4" t="s">
        <v>241</v>
      </c>
      <c r="C165" s="5" t="s">
        <v>85</v>
      </c>
      <c r="D165" s="6">
        <v>0</v>
      </c>
    </row>
    <row r="166" spans="1:4" x14ac:dyDescent="0.2">
      <c r="A166" s="3" t="s">
        <v>262</v>
      </c>
      <c r="B166" s="10" t="s">
        <v>263</v>
      </c>
      <c r="C166" s="5" t="s">
        <v>10</v>
      </c>
      <c r="D166" s="5"/>
    </row>
    <row r="167" spans="1:4" x14ac:dyDescent="0.2">
      <c r="A167" s="3" t="s">
        <v>288</v>
      </c>
      <c r="B167" s="4" t="s">
        <v>225</v>
      </c>
      <c r="C167" s="5" t="s">
        <v>10</v>
      </c>
      <c r="D167" s="35" t="s">
        <v>264</v>
      </c>
    </row>
    <row r="168" spans="1:4" x14ac:dyDescent="0.2">
      <c r="A168" s="3" t="s">
        <v>289</v>
      </c>
      <c r="B168" s="4" t="s">
        <v>228</v>
      </c>
      <c r="C168" s="5" t="s">
        <v>229</v>
      </c>
      <c r="D168" s="36">
        <v>0</v>
      </c>
    </row>
    <row r="169" spans="1:4" x14ac:dyDescent="0.2">
      <c r="A169" s="3" t="s">
        <v>290</v>
      </c>
      <c r="B169" s="4" t="s">
        <v>231</v>
      </c>
      <c r="C169" s="5" t="s">
        <v>85</v>
      </c>
      <c r="D169" s="6">
        <f>351218.33+25292.4</f>
        <v>376510.73000000004</v>
      </c>
    </row>
    <row r="170" spans="1:4" x14ac:dyDescent="0.2">
      <c r="A170" s="3" t="s">
        <v>291</v>
      </c>
      <c r="B170" s="4" t="s">
        <v>233</v>
      </c>
      <c r="C170" s="5" t="s">
        <v>85</v>
      </c>
      <c r="D170" s="6">
        <v>337516.15000000008</v>
      </c>
    </row>
    <row r="171" spans="1:4" x14ac:dyDescent="0.2">
      <c r="A171" s="3" t="s">
        <v>292</v>
      </c>
      <c r="B171" s="4" t="s">
        <v>235</v>
      </c>
      <c r="C171" s="5" t="s">
        <v>85</v>
      </c>
      <c r="D171" s="6">
        <f>D169-D170</f>
        <v>38994.579999999958</v>
      </c>
    </row>
    <row r="172" spans="1:4" ht="14.1" customHeight="1" x14ac:dyDescent="0.2">
      <c r="A172" s="3" t="s">
        <v>293</v>
      </c>
      <c r="B172" s="4" t="s">
        <v>237</v>
      </c>
      <c r="C172" s="5" t="s">
        <v>85</v>
      </c>
      <c r="D172" s="6">
        <v>351218.32999999996</v>
      </c>
    </row>
    <row r="173" spans="1:4" x14ac:dyDescent="0.2">
      <c r="A173" s="3" t="s">
        <v>294</v>
      </c>
      <c r="B173" s="4" t="s">
        <v>239</v>
      </c>
      <c r="C173" s="5" t="s">
        <v>85</v>
      </c>
      <c r="D173" s="6">
        <v>351218.32999999996</v>
      </c>
    </row>
    <row r="174" spans="1:4" ht="25.5" x14ac:dyDescent="0.2">
      <c r="A174" s="3" t="s">
        <v>295</v>
      </c>
      <c r="B174" s="4" t="s">
        <v>241</v>
      </c>
      <c r="C174" s="5" t="s">
        <v>85</v>
      </c>
      <c r="D174" s="6">
        <f>D172-D173</f>
        <v>0</v>
      </c>
    </row>
    <row r="175" spans="1:4" x14ac:dyDescent="0.2">
      <c r="A175" s="3" t="s">
        <v>266</v>
      </c>
      <c r="B175" s="10" t="s">
        <v>303</v>
      </c>
      <c r="C175" s="5" t="s">
        <v>10</v>
      </c>
      <c r="D175" s="5"/>
    </row>
    <row r="176" spans="1:4" x14ac:dyDescent="0.2">
      <c r="A176" s="3" t="s">
        <v>287</v>
      </c>
      <c r="B176" s="4" t="s">
        <v>225</v>
      </c>
      <c r="C176" s="5" t="s">
        <v>10</v>
      </c>
      <c r="D176" s="35" t="s">
        <v>304</v>
      </c>
    </row>
    <row r="177" spans="1:4" x14ac:dyDescent="0.2">
      <c r="A177" s="3" t="s">
        <v>296</v>
      </c>
      <c r="B177" s="4" t="s">
        <v>228</v>
      </c>
      <c r="C177" s="5" t="s">
        <v>229</v>
      </c>
      <c r="D177" s="36">
        <v>0</v>
      </c>
    </row>
    <row r="178" spans="1:4" x14ac:dyDescent="0.2">
      <c r="A178" s="3" t="s">
        <v>297</v>
      </c>
      <c r="B178" s="4" t="s">
        <v>231</v>
      </c>
      <c r="C178" s="5" t="s">
        <v>85</v>
      </c>
      <c r="D178" s="6">
        <f>20521.2+1510.42</f>
        <v>22031.620000000003</v>
      </c>
    </row>
    <row r="179" spans="1:4" x14ac:dyDescent="0.2">
      <c r="A179" s="3" t="s">
        <v>298</v>
      </c>
      <c r="B179" s="4" t="s">
        <v>233</v>
      </c>
      <c r="C179" s="5" t="s">
        <v>85</v>
      </c>
      <c r="D179" s="6">
        <v>19844.860000000004</v>
      </c>
    </row>
    <row r="180" spans="1:4" x14ac:dyDescent="0.2">
      <c r="A180" s="3" t="s">
        <v>299</v>
      </c>
      <c r="B180" s="4" t="s">
        <v>235</v>
      </c>
      <c r="C180" s="5" t="s">
        <v>85</v>
      </c>
      <c r="D180" s="6">
        <f>D178-D179</f>
        <v>2186.7599999999984</v>
      </c>
    </row>
    <row r="181" spans="1:4" ht="14.1" customHeight="1" x14ac:dyDescent="0.2">
      <c r="A181" s="3" t="s">
        <v>300</v>
      </c>
      <c r="B181" s="4" t="s">
        <v>237</v>
      </c>
      <c r="C181" s="5" t="s">
        <v>85</v>
      </c>
      <c r="D181" s="6">
        <v>25671.46</v>
      </c>
    </row>
    <row r="182" spans="1:4" x14ac:dyDescent="0.2">
      <c r="A182" s="3" t="s">
        <v>301</v>
      </c>
      <c r="B182" s="4" t="s">
        <v>239</v>
      </c>
      <c r="C182" s="5" t="s">
        <v>85</v>
      </c>
      <c r="D182" s="6">
        <v>25671.46</v>
      </c>
    </row>
    <row r="183" spans="1:4" ht="25.5" x14ac:dyDescent="0.2">
      <c r="A183" s="3" t="s">
        <v>302</v>
      </c>
      <c r="B183" s="4" t="s">
        <v>241</v>
      </c>
      <c r="C183" s="5" t="s">
        <v>85</v>
      </c>
      <c r="D183" s="6">
        <f>D181-D182</f>
        <v>0</v>
      </c>
    </row>
    <row r="184" spans="1:4" s="37" customFormat="1" x14ac:dyDescent="0.2">
      <c r="A184" s="67" t="s">
        <v>265</v>
      </c>
      <c r="B184" s="68"/>
      <c r="C184" s="68"/>
      <c r="D184" s="69"/>
    </row>
    <row r="185" spans="1:4" s="37" customFormat="1" x14ac:dyDescent="0.2">
      <c r="A185" s="38" t="s">
        <v>267</v>
      </c>
      <c r="B185" s="39" t="s">
        <v>209</v>
      </c>
      <c r="C185" s="40" t="s">
        <v>53</v>
      </c>
      <c r="D185" s="40"/>
    </row>
    <row r="186" spans="1:4" s="37" customFormat="1" x14ac:dyDescent="0.2">
      <c r="A186" s="38" t="s">
        <v>268</v>
      </c>
      <c r="B186" s="39" t="s">
        <v>210</v>
      </c>
      <c r="C186" s="40" t="s">
        <v>53</v>
      </c>
      <c r="D186" s="40"/>
    </row>
    <row r="187" spans="1:4" s="37" customFormat="1" x14ac:dyDescent="0.2">
      <c r="A187" s="38" t="s">
        <v>269</v>
      </c>
      <c r="B187" s="39" t="s">
        <v>211</v>
      </c>
      <c r="C187" s="40" t="s">
        <v>53</v>
      </c>
      <c r="D187" s="40"/>
    </row>
    <row r="188" spans="1:4" s="37" customFormat="1" x14ac:dyDescent="0.2">
      <c r="A188" s="38" t="s">
        <v>271</v>
      </c>
      <c r="B188" s="39" t="s">
        <v>212</v>
      </c>
      <c r="C188" s="40" t="s">
        <v>85</v>
      </c>
      <c r="D188" s="40"/>
    </row>
    <row r="189" spans="1:4" s="37" customFormat="1" x14ac:dyDescent="0.2">
      <c r="A189" s="67" t="s">
        <v>270</v>
      </c>
      <c r="B189" s="68"/>
      <c r="C189" s="68"/>
      <c r="D189" s="69"/>
    </row>
    <row r="190" spans="1:4" s="37" customFormat="1" x14ac:dyDescent="0.2">
      <c r="A190" s="38" t="s">
        <v>273</v>
      </c>
      <c r="B190" s="39" t="s">
        <v>272</v>
      </c>
      <c r="C190" s="40" t="s">
        <v>53</v>
      </c>
      <c r="D190" s="40"/>
    </row>
    <row r="191" spans="1:4" s="37" customFormat="1" x14ac:dyDescent="0.2">
      <c r="A191" s="38" t="s">
        <v>275</v>
      </c>
      <c r="B191" s="39" t="s">
        <v>274</v>
      </c>
      <c r="C191" s="40" t="s">
        <v>53</v>
      </c>
      <c r="D191" s="40"/>
    </row>
    <row r="192" spans="1:4" s="37" customFormat="1" ht="25.5" x14ac:dyDescent="0.2">
      <c r="A192" s="38" t="s">
        <v>308</v>
      </c>
      <c r="B192" s="39" t="s">
        <v>309</v>
      </c>
      <c r="C192" s="40" t="s">
        <v>85</v>
      </c>
      <c r="D192" s="40"/>
    </row>
  </sheetData>
  <mergeCells count="19">
    <mergeCell ref="A50:A59"/>
    <mergeCell ref="A60:A65"/>
    <mergeCell ref="B72:D72"/>
    <mergeCell ref="B83:D83"/>
    <mergeCell ref="B89:D89"/>
    <mergeCell ref="B93:D93"/>
    <mergeCell ref="B98:D98"/>
    <mergeCell ref="A189:D189"/>
    <mergeCell ref="A184:D184"/>
    <mergeCell ref="A126:D126"/>
    <mergeCell ref="A131:D131"/>
    <mergeCell ref="A138:D138"/>
    <mergeCell ref="B35:D35"/>
    <mergeCell ref="B42:D42"/>
    <mergeCell ref="A43:A49"/>
    <mergeCell ref="A3:D3"/>
    <mergeCell ref="A2:D2"/>
    <mergeCell ref="A9:D9"/>
    <mergeCell ref="A27:D27"/>
  </mergeCells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А_ф.1.1</vt:lpstr>
      <vt:lpstr>И_ф.2.8</vt:lpstr>
      <vt:lpstr>А_ф.1.1!Заголовки_для_печати</vt:lpstr>
      <vt:lpstr>И_ф.2.8!Заголовки_для_печати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 Борисовна</dc:creator>
  <cp:lastModifiedBy>user</cp:lastModifiedBy>
  <cp:lastPrinted>2023-03-28T06:41:12Z</cp:lastPrinted>
  <dcterms:created xsi:type="dcterms:W3CDTF">2023-03-28T05:59:42Z</dcterms:created>
  <dcterms:modified xsi:type="dcterms:W3CDTF">2023-12-07T10:34:17Z</dcterms:modified>
</cp:coreProperties>
</file>